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anc\Dropbox\iso 9001\recursos humanos\Expedientes de personal\ACTIVO\CJS\VILLAREAL\Pineda Labrado Blanca Estela\"/>
    </mc:Choice>
  </mc:AlternateContent>
  <xr:revisionPtr revIDLastSave="0" documentId="13_ncr:1_{56227958-8099-4567-8842-20C4FA9F1E0C}" xr6:coauthVersionLast="47" xr6:coauthVersionMax="47" xr10:uidLastSave="{00000000-0000-0000-0000-000000000000}"/>
  <bookViews>
    <workbookView xWindow="-110" yWindow="-110" windowWidth="19420" windowHeight="10300" xr2:uid="{4E07DF7B-6A9D-494C-A8BF-698391CBDC54}"/>
  </bookViews>
  <sheets>
    <sheet name="2026" sheetId="8" r:id="rId1"/>
    <sheet name="2025" sheetId="7" r:id="rId2"/>
    <sheet name="2024" sheetId="6" r:id="rId3"/>
    <sheet name="2023" sheetId="5" r:id="rId4"/>
    <sheet name="2022" sheetId="4" r:id="rId5"/>
    <sheet name="2021" sheetId="1" r:id="rId6"/>
    <sheet name="2020" sheetId="2" r:id="rId7"/>
    <sheet name="Hoja1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8" l="1"/>
  <c r="L12" i="8"/>
  <c r="O11" i="8"/>
  <c r="C55" i="8"/>
  <c r="G55" i="8"/>
  <c r="E55" i="8"/>
  <c r="D55" i="8"/>
  <c r="I55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D58" i="7"/>
  <c r="L47" i="7"/>
  <c r="I49" i="7"/>
  <c r="J55" i="8"/>
  <c r="O31" i="6"/>
  <c r="I48" i="7"/>
  <c r="C55" i="7"/>
  <c r="H55" i="7"/>
  <c r="G55" i="7"/>
  <c r="I55" i="7"/>
  <c r="I55" i="6"/>
  <c r="L3" i="7"/>
  <c r="H22" i="6"/>
  <c r="H55" i="6"/>
  <c r="E55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Q47" i="6"/>
  <c r="F55" i="6"/>
  <c r="G55" i="6"/>
  <c r="B55" i="6"/>
  <c r="C55" i="6"/>
  <c r="O29" i="6"/>
  <c r="C57" i="6"/>
  <c r="N35" i="6"/>
  <c r="Q32" i="6"/>
  <c r="D55" i="6"/>
  <c r="F55" i="5"/>
  <c r="G55" i="5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N43" i="5"/>
  <c r="L43" i="5"/>
  <c r="J43" i="5"/>
  <c r="D50" i="5"/>
  <c r="R32" i="5"/>
  <c r="R30" i="5"/>
  <c r="B51" i="5"/>
  <c r="C51" i="5"/>
  <c r="O32" i="5"/>
  <c r="I34" i="5"/>
  <c r="J34" i="5"/>
  <c r="K34" i="5"/>
  <c r="K35" i="5"/>
  <c r="K36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B51" i="4"/>
  <c r="C51" i="4"/>
  <c r="C53" i="4"/>
  <c r="C55" i="4"/>
  <c r="D50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K39" i="1"/>
  <c r="B51" i="1"/>
  <c r="C51" i="1"/>
  <c r="M41" i="1"/>
  <c r="I37" i="1"/>
  <c r="G31" i="1"/>
  <c r="G30" i="1"/>
  <c r="D50" i="1"/>
  <c r="A47" i="1"/>
  <c r="A48" i="1"/>
  <c r="A49" i="1"/>
  <c r="B51" i="2"/>
  <c r="C51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37" i="1"/>
  <c r="A38" i="1"/>
  <c r="A39" i="1"/>
  <c r="A40" i="1"/>
  <c r="A41" i="1"/>
  <c r="A42" i="1"/>
  <c r="A43" i="1"/>
  <c r="A44" i="1"/>
  <c r="A45" i="1"/>
  <c r="A46" i="1"/>
  <c r="A36" i="1"/>
  <c r="A35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" i="1"/>
  <c r="C53" i="5"/>
  <c r="O33" i="5"/>
  <c r="D55" i="7"/>
  <c r="D57" i="7"/>
  <c r="J55" i="7"/>
  <c r="M1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52656</author>
  </authors>
  <commentList>
    <comment ref="G3" authorId="0" shapeId="0" xr:uid="{F79F002D-7F5A-4349-BE3F-897363A25FFE}">
      <text>
        <r>
          <rPr>
            <b/>
            <sz val="9"/>
            <color indexed="81"/>
            <rFont val="Tahoma"/>
            <family val="2"/>
          </rPr>
          <t>52656:</t>
        </r>
        <r>
          <rPr>
            <sz val="9"/>
            <color indexed="81"/>
            <rFont val="Tahoma"/>
            <family val="2"/>
          </rPr>
          <t xml:space="preserve">
Bono posada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52656</author>
    <author>BLANCA PINEDA</author>
  </authors>
  <commentList>
    <comment ref="G3" authorId="0" shapeId="0" xr:uid="{92249726-6AF0-4471-B308-B510C959F241}">
      <text>
        <r>
          <rPr>
            <b/>
            <sz val="9"/>
            <color indexed="81"/>
            <rFont val="Tahoma"/>
            <family val="2"/>
          </rPr>
          <t>52656:</t>
        </r>
        <r>
          <rPr>
            <sz val="9"/>
            <color indexed="81"/>
            <rFont val="Tahoma"/>
            <family val="2"/>
          </rPr>
          <t xml:space="preserve">
Bono posada</t>
        </r>
      </text>
    </comment>
    <comment ref="G4" authorId="0" shapeId="0" xr:uid="{68E08EC9-528F-491E-8B9D-F602964BCA0B}">
      <text>
        <r>
          <rPr>
            <b/>
            <sz val="9"/>
            <color indexed="81"/>
            <rFont val="Tahoma"/>
            <family val="2"/>
          </rPr>
          <t>52656:</t>
        </r>
        <r>
          <rPr>
            <sz val="9"/>
            <color indexed="81"/>
            <rFont val="Tahoma"/>
            <family val="2"/>
          </rPr>
          <t xml:space="preserve">
Bono anual.</t>
        </r>
      </text>
    </comment>
    <comment ref="H18" authorId="1" shapeId="0" xr:uid="{637DD532-DCFF-46ED-A475-84A6FB164A1D}">
      <text>
        <r>
          <rPr>
            <b/>
            <sz val="9"/>
            <color indexed="81"/>
            <rFont val="Tahoma"/>
            <family val="2"/>
          </rPr>
          <t>BLANCA PINEDA:</t>
        </r>
        <r>
          <rPr>
            <sz val="9"/>
            <color indexed="81"/>
            <rFont val="Tahoma"/>
            <family val="2"/>
          </rPr>
          <t xml:space="preserve">
PAGO 22 ABRIL 2025
</t>
        </r>
      </text>
    </comment>
    <comment ref="K26" authorId="1" shapeId="0" xr:uid="{4CA45E18-685A-41A2-8E4C-5C89FDDBB17F}">
      <text>
        <r>
          <rPr>
            <b/>
            <sz val="9"/>
            <color indexed="81"/>
            <rFont val="Tahoma"/>
            <family val="2"/>
          </rPr>
          <t>BLANCA PINEDA:</t>
        </r>
        <r>
          <rPr>
            <sz val="9"/>
            <color indexed="81"/>
            <rFont val="Tahoma"/>
            <family val="2"/>
          </rPr>
          <t xml:space="preserve">
16050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52656</author>
  </authors>
  <commentList>
    <comment ref="C20" authorId="0" shapeId="0" xr:uid="{105AD111-3A91-42F7-83B8-E6B771542BE6}">
      <text>
        <r>
          <rPr>
            <b/>
            <sz val="9"/>
            <color indexed="81"/>
            <rFont val="Tahoma"/>
            <family val="2"/>
          </rPr>
          <t>un dia de vacacione 
10 años</t>
        </r>
      </text>
    </comment>
    <comment ref="F26" authorId="0" shapeId="0" xr:uid="{A3022F4E-0A45-4A84-9F2A-A63A2E509A04}">
      <text>
        <r>
          <rPr>
            <b/>
            <sz val="9"/>
            <color indexed="81"/>
            <rFont val="Tahoma"/>
            <family val="2"/>
          </rPr>
          <t>52656:</t>
        </r>
        <r>
          <rPr>
            <sz val="9"/>
            <color indexed="81"/>
            <rFont val="Tahoma"/>
            <family val="2"/>
          </rPr>
          <t xml:space="preserve">
efectivo.</t>
        </r>
      </text>
    </comment>
    <comment ref="A34" authorId="0" shapeId="0" xr:uid="{3743532F-C81A-4982-9AD8-405795488822}">
      <text>
        <r>
          <rPr>
            <b/>
            <sz val="9"/>
            <color indexed="81"/>
            <rFont val="Tahoma"/>
            <family val="2"/>
          </rPr>
          <t>52656:</t>
        </r>
        <r>
          <rPr>
            <sz val="9"/>
            <color indexed="81"/>
            <rFont val="Tahoma"/>
            <family val="2"/>
          </rPr>
          <t xml:space="preserve">
me pago $600o el ing.
4750 bono
600 semanas atrasadas
600 semas ssiguientes.</t>
        </r>
      </text>
    </comment>
    <comment ref="A36" authorId="0" shapeId="0" xr:uid="{27AD74CE-5BD3-485A-B26B-5AD44DEC02BF}">
      <text>
        <r>
          <rPr>
            <b/>
            <sz val="9"/>
            <color indexed="81"/>
            <rFont val="Tahoma"/>
            <family val="2"/>
          </rPr>
          <t>52656:</t>
        </r>
        <r>
          <rPr>
            <sz val="9"/>
            <color indexed="81"/>
            <rFont val="Tahoma"/>
            <family val="2"/>
          </rPr>
          <t xml:space="preserve">
41,059.20.</t>
        </r>
      </text>
    </comment>
    <comment ref="F42" authorId="0" shapeId="0" xr:uid="{369E041A-9E98-4A03-96BE-87353E37994F}">
      <text>
        <r>
          <rPr>
            <b/>
            <sz val="9"/>
            <color indexed="81"/>
            <rFont val="Tahoma"/>
            <family val="2"/>
          </rPr>
          <t>52656:</t>
        </r>
        <r>
          <rPr>
            <sz val="9"/>
            <color indexed="81"/>
            <rFont val="Tahoma"/>
            <family val="2"/>
          </rPr>
          <t xml:space="preserve">
bono auditoria.</t>
        </r>
      </text>
    </comment>
    <comment ref="F53" authorId="0" shapeId="0" xr:uid="{BF04871E-AD3F-4ADC-9E48-AAB2EE88BB51}">
      <text>
        <r>
          <rPr>
            <b/>
            <sz val="9"/>
            <color indexed="81"/>
            <rFont val="Tahoma"/>
            <family val="2"/>
          </rPr>
          <t>52656:</t>
        </r>
        <r>
          <rPr>
            <sz val="9"/>
            <color indexed="81"/>
            <rFont val="Tahoma"/>
            <family val="2"/>
          </rPr>
          <t xml:space="preserve">
BONO 10 AÑOS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52656</author>
  </authors>
  <commentList>
    <comment ref="A28" authorId="0" shapeId="0" xr:uid="{CDC6CDB4-AF67-481C-AB95-13EE0A1F71B4}">
      <text>
        <r>
          <rPr>
            <b/>
            <sz val="9"/>
            <color indexed="81"/>
            <rFont val="Tahoma"/>
            <family val="2"/>
          </rPr>
          <t>Entregan cocineta</t>
        </r>
      </text>
    </comment>
  </commentList>
</comments>
</file>

<file path=xl/sharedStrings.xml><?xml version="1.0" encoding="utf-8"?>
<sst xmlns="http://schemas.openxmlformats.org/spreadsheetml/2006/main" count="95" uniqueCount="52">
  <si>
    <t>descuendo de prestamo de $4000</t>
  </si>
  <si>
    <t>PAGO DE $2400 FINIQUITO PRESTAMO</t>
  </si>
  <si>
    <t xml:space="preserve">PRESTAMO </t>
  </si>
  <si>
    <t xml:space="preserve">ABONO </t>
  </si>
  <si>
    <t>VACACIONES</t>
  </si>
  <si>
    <t>copel</t>
  </si>
  <si>
    <t>tarjeta</t>
  </si>
  <si>
    <t>Zapatos</t>
  </si>
  <si>
    <t>UTILES</t>
  </si>
  <si>
    <t>mandado</t>
  </si>
  <si>
    <t>10-0CTUBRE-2023</t>
  </si>
  <si>
    <t xml:space="preserve">prestamo indelek </t>
  </si>
  <si>
    <t>IMPUESTO SAT</t>
  </si>
  <si>
    <t>TARJETA DE CREDITO</t>
  </si>
  <si>
    <t>PRESTAMO</t>
  </si>
  <si>
    <t>UTILIDAD</t>
  </si>
  <si>
    <t>BONO</t>
  </si>
  <si>
    <t>IDN</t>
  </si>
  <si>
    <t>AHORRO</t>
  </si>
  <si>
    <t>enero</t>
  </si>
  <si>
    <t>febrero</t>
  </si>
  <si>
    <t>marzo</t>
  </si>
  <si>
    <t>abril</t>
  </si>
  <si>
    <t>NOMINA</t>
  </si>
  <si>
    <t>JUNIO</t>
  </si>
  <si>
    <t>factura</t>
  </si>
  <si>
    <t>debe dinero</t>
  </si>
  <si>
    <t>DICIEMBRE</t>
  </si>
  <si>
    <t>REALIDAD</t>
  </si>
  <si>
    <t>JULIO</t>
  </si>
  <si>
    <t>AGOSTO</t>
  </si>
  <si>
    <t>SEPTIEMBRE</t>
  </si>
  <si>
    <t>OCTUBRE</t>
  </si>
  <si>
    <t>NOVIEMBRE</t>
  </si>
  <si>
    <t>ENERO</t>
  </si>
  <si>
    <t>DEBE</t>
  </si>
  <si>
    <t>BONO ANUAL</t>
  </si>
  <si>
    <t>BONO AUDITORIA</t>
  </si>
  <si>
    <t>FEBRERO</t>
  </si>
  <si>
    <t>MARZO</t>
  </si>
  <si>
    <t>ABRIL</t>
  </si>
  <si>
    <t>MAYO</t>
  </si>
  <si>
    <t>Octubre</t>
  </si>
  <si>
    <t>Noviembre</t>
  </si>
  <si>
    <t>BONO POSADA</t>
  </si>
  <si>
    <t>Graduacion</t>
  </si>
  <si>
    <t>mueble fer</t>
  </si>
  <si>
    <t>T.C.</t>
  </si>
  <si>
    <t>BONO DICIEMBRE</t>
  </si>
  <si>
    <t>gastos</t>
  </si>
  <si>
    <t>Préstamo</t>
  </si>
  <si>
    <t>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</si>
</sst>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44" fontId="0" fillId="0" borderId="0" xfId="1" applyFont="1" applyBorder="1"/>
    <xf numFmtId="6" fontId="0" fillId="0" borderId="0" xfId="0" applyNumberFormat="1"/>
    <xf numFmtId="0" fontId="0" fillId="0" borderId="0" xfId="0" applyAlignment="1">
      <alignment horizontal="center"/>
    </xf>
    <xf numFmtId="44" fontId="0" fillId="8" borderId="0" xfId="1" applyFont="1" applyFill="1"/>
    <xf numFmtId="0" fontId="0" fillId="9" borderId="0" xfId="0" applyFill="1" applyAlignment="1">
      <alignment horizontal="center"/>
    </xf>
    <xf numFmtId="44" fontId="0" fillId="2" borderId="0" xfId="1" applyFont="1" applyFill="1"/>
    <xf numFmtId="44" fontId="0" fillId="4" borderId="0" xfId="1" applyFont="1" applyFill="1"/>
    <xf numFmtId="44" fontId="0" fillId="9" borderId="0" xfId="1" applyFont="1" applyFill="1"/>
    <xf numFmtId="0" fontId="0" fillId="9" borderId="0" xfId="0" applyFill="1"/>
    <xf numFmtId="44" fontId="0" fillId="0" borderId="0" xfId="1" applyFont="1" applyFill="1"/>
    <xf numFmtId="0" fontId="0" fillId="0" borderId="0" xfId="0" applyAlignment="1">
      <alignment horizontal="left"/>
    </xf>
    <xf numFmtId="0" fontId="3" fillId="0" borderId="0" xfId="0" applyFont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44" fontId="0" fillId="5" borderId="0" xfId="1" applyFont="1" applyFill="1"/>
    <xf numFmtId="0" fontId="3" fillId="0" borderId="0" xfId="0" applyFont="1" applyAlignment="1">
      <alignment horizontal="center"/>
    </xf>
    <xf numFmtId="44" fontId="0" fillId="3" borderId="0" xfId="1" applyFont="1" applyFill="1"/>
    <xf numFmtId="44" fontId="4" fillId="5" borderId="0" xfId="1" applyFont="1" applyFill="1"/>
    <xf numFmtId="44" fontId="5" fillId="3" borderId="0" xfId="0" applyNumberFormat="1" applyFont="1" applyFill="1"/>
    <xf numFmtId="44" fontId="0" fillId="20" borderId="0" xfId="1" applyFont="1" applyFill="1"/>
    <xf numFmtId="44" fontId="0" fillId="0" borderId="0" xfId="1" applyFont="1" applyFill="1" applyBorder="1" applyAlignment="1">
      <alignment horizontal="left"/>
    </xf>
    <xf numFmtId="0" fontId="0" fillId="21" borderId="0" xfId="0" applyFill="1"/>
    <xf numFmtId="44" fontId="7" fillId="3" borderId="0" xfId="0" applyNumberFormat="1" applyFont="1" applyFill="1"/>
    <xf numFmtId="0" fontId="3" fillId="4" borderId="0" xfId="0" applyFont="1" applyFill="1"/>
    <xf numFmtId="44" fontId="4" fillId="4" borderId="0" xfId="1" applyFont="1" applyFill="1"/>
    <xf numFmtId="0" fontId="0" fillId="4" borderId="0" xfId="0" applyFill="1" applyAlignment="1">
      <alignment horizontal="left"/>
    </xf>
    <xf numFmtId="44" fontId="5" fillId="4" borderId="0" xfId="0" applyNumberFormat="1" applyFont="1" applyFill="1"/>
    <xf numFmtId="44" fontId="0" fillId="4" borderId="0" xfId="1" applyFont="1" applyFill="1" applyBorder="1" applyAlignment="1">
      <alignment horizontal="left"/>
    </xf>
    <xf numFmtId="44" fontId="0" fillId="4" borderId="0" xfId="0" applyNumberFormat="1" applyFill="1"/>
    <xf numFmtId="44" fontId="0" fillId="3" borderId="2" xfId="1" applyFont="1" applyFill="1" applyBorder="1"/>
    <xf numFmtId="44" fontId="0" fillId="3" borderId="3" xfId="1" applyFont="1" applyFill="1" applyBorder="1"/>
    <xf numFmtId="44" fontId="0" fillId="3" borderId="1" xfId="1" applyFont="1" applyFill="1" applyBorder="1"/>
    <xf numFmtId="44" fontId="0" fillId="10" borderId="0" xfId="1" applyFont="1" applyFill="1"/>
    <xf numFmtId="44" fontId="0" fillId="10" borderId="0" xfId="1" applyFont="1" applyFill="1" applyAlignment="1">
      <alignment horizontal="center"/>
    </xf>
    <xf numFmtId="44" fontId="0" fillId="22" borderId="0" xfId="1" applyFont="1" applyFill="1"/>
    <xf numFmtId="44" fontId="0" fillId="23" borderId="0" xfId="1" applyFont="1" applyFill="1"/>
    <xf numFmtId="44" fontId="0" fillId="16" borderId="0" xfId="1" applyFont="1" applyFill="1"/>
    <xf numFmtId="44" fontId="0" fillId="3" borderId="0" xfId="0" applyNumberFormat="1" applyFill="1"/>
    <xf numFmtId="44" fontId="0" fillId="4" borderId="6" xfId="1" applyFont="1" applyFill="1" applyBorder="1"/>
    <xf numFmtId="44" fontId="0" fillId="24" borderId="0" xfId="1" applyFont="1" applyFill="1"/>
    <xf numFmtId="44" fontId="0" fillId="24" borderId="1" xfId="1" applyFont="1" applyFill="1" applyBorder="1"/>
    <xf numFmtId="44" fontId="7" fillId="4" borderId="0" xfId="0" applyNumberFormat="1" applyFont="1" applyFill="1"/>
    <xf numFmtId="0" fontId="8" fillId="0" borderId="4" xfId="0" applyFont="1" applyBorder="1" applyAlignment="1">
      <alignment horizontal="center" textRotation="255" wrapText="1"/>
    </xf>
    <xf numFmtId="0" fontId="9" fillId="0" borderId="4" xfId="0" applyFont="1" applyBorder="1" applyAlignment="1">
      <alignment horizontal="center" textRotation="255"/>
    </xf>
    <xf numFmtId="0" fontId="10" fillId="0" borderId="4" xfId="0" applyFont="1" applyBorder="1" applyAlignment="1">
      <alignment horizontal="center" textRotation="255"/>
    </xf>
    <xf numFmtId="0" fontId="11" fillId="0" borderId="4" xfId="0" applyFont="1" applyBorder="1" applyAlignment="1">
      <alignment horizontal="center" textRotation="45"/>
    </xf>
    <xf numFmtId="0" fontId="0" fillId="0" borderId="5" xfId="0" applyBorder="1" applyAlignment="1">
      <alignment horizontal="center" textRotation="45" wrapText="1"/>
    </xf>
    <xf numFmtId="0" fontId="0" fillId="0" borderId="0" xfId="0" applyAlignment="1">
      <alignment horizontal="center" textRotation="45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8184-5D5D-4707-9FE9-9CAAE4F02E90}">
  <dimension ref="A1:T58"/>
  <sheetViews>
    <sheetView tabSelected="1" topLeftCell="A3" workbookViewId="0">
      <selection activeCell="M10" sqref="M10"/>
    </sheetView>
  </sheetViews>
  <sheetFormatPr baseColWidth="10" defaultRowHeight="14.5" x14ac:dyDescent="0.35"/>
  <cols>
    <col min="1" max="1" width="5.90625" customWidth="1"/>
    <col min="3" max="4" width="11.08984375" bestFit="1" customWidth="1"/>
    <col min="6" max="6" width="15.90625" customWidth="1"/>
    <col min="7" max="7" width="11.08984375" bestFit="1" customWidth="1"/>
    <col min="9" max="10" width="12.54296875" bestFit="1" customWidth="1"/>
    <col min="12" max="13" width="11.08984375" bestFit="1" customWidth="1"/>
    <col min="18" max="18" width="17.1796875" bestFit="1" customWidth="1"/>
  </cols>
  <sheetData>
    <row r="1" spans="2:20" x14ac:dyDescent="0.35">
      <c r="C1" t="s">
        <v>18</v>
      </c>
      <c r="G1" s="20" t="s">
        <v>16</v>
      </c>
      <c r="H1" s="32" t="s">
        <v>17</v>
      </c>
      <c r="I1" s="32" t="s">
        <v>23</v>
      </c>
      <c r="J1" t="s">
        <v>28</v>
      </c>
      <c r="K1" t="s">
        <v>25</v>
      </c>
    </row>
    <row r="2" spans="2:20" x14ac:dyDescent="0.35">
      <c r="B2" s="21">
        <v>1</v>
      </c>
      <c r="C2" s="16">
        <v>0</v>
      </c>
      <c r="F2" s="5"/>
      <c r="G2" s="5"/>
      <c r="H2" s="36">
        <v>200</v>
      </c>
      <c r="I2" s="15">
        <v>8424.02</v>
      </c>
      <c r="J2" s="1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20" x14ac:dyDescent="0.35">
      <c r="B3" s="21">
        <f>B2+1</f>
        <v>2</v>
      </c>
      <c r="C3" s="16">
        <v>471.74</v>
      </c>
      <c r="F3" s="5" t="s">
        <v>44</v>
      </c>
      <c r="G3" s="49">
        <v>5000</v>
      </c>
      <c r="H3" s="36">
        <v>200</v>
      </c>
      <c r="I3" s="15">
        <v>5840</v>
      </c>
      <c r="J3" s="1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20" x14ac:dyDescent="0.35">
      <c r="B4" s="21">
        <f t="shared" ref="B4:B53" si="0">B3+1</f>
        <v>3</v>
      </c>
      <c r="C4" s="15">
        <v>660.44</v>
      </c>
      <c r="F4" s="5"/>
      <c r="G4" s="49"/>
      <c r="H4" s="36">
        <v>200</v>
      </c>
      <c r="I4" s="15">
        <v>5840</v>
      </c>
      <c r="J4" s="1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x14ac:dyDescent="0.35">
      <c r="B5" s="21">
        <f t="shared" si="0"/>
        <v>4</v>
      </c>
      <c r="C5" s="15">
        <v>660.44</v>
      </c>
      <c r="F5" s="5" t="s">
        <v>48</v>
      </c>
      <c r="G5" s="50">
        <v>4850</v>
      </c>
      <c r="H5" s="36">
        <v>200</v>
      </c>
      <c r="I5" s="15">
        <v>5840</v>
      </c>
      <c r="J5" s="15"/>
      <c r="K5" s="5"/>
      <c r="L5" s="5"/>
      <c r="M5" s="5"/>
      <c r="N5" s="5"/>
      <c r="O5" s="5"/>
      <c r="P5" s="5"/>
      <c r="Q5" s="5"/>
      <c r="R5" s="5"/>
      <c r="S5" s="5"/>
      <c r="T5" s="5"/>
    </row>
    <row r="6" spans="2:20" x14ac:dyDescent="0.35">
      <c r="B6" s="21">
        <f t="shared" si="0"/>
        <v>5</v>
      </c>
      <c r="C6" s="15">
        <v>660.44</v>
      </c>
      <c r="F6" s="5"/>
      <c r="G6" s="5"/>
      <c r="H6" s="36">
        <v>200</v>
      </c>
      <c r="I6" s="15">
        <v>5840</v>
      </c>
      <c r="J6" s="15"/>
      <c r="K6" s="5"/>
      <c r="L6" s="5"/>
      <c r="M6" s="5"/>
      <c r="N6" s="5"/>
      <c r="O6" s="5"/>
      <c r="P6" s="5"/>
      <c r="Q6" s="5"/>
      <c r="R6" s="5"/>
      <c r="S6" s="5"/>
      <c r="T6" s="5"/>
    </row>
    <row r="7" spans="2:20" x14ac:dyDescent="0.35">
      <c r="B7" s="22">
        <f t="shared" si="0"/>
        <v>6</v>
      </c>
      <c r="C7" s="15">
        <v>660.44</v>
      </c>
      <c r="F7" s="5" t="s">
        <v>36</v>
      </c>
      <c r="G7" s="52">
        <v>5000</v>
      </c>
      <c r="H7" s="36">
        <v>200</v>
      </c>
      <c r="I7" s="15">
        <v>8424.02</v>
      </c>
      <c r="J7" s="15"/>
      <c r="K7" s="5"/>
      <c r="L7" s="5" t="s">
        <v>51</v>
      </c>
      <c r="M7" s="5" t="s">
        <v>49</v>
      </c>
      <c r="N7" s="5"/>
      <c r="O7" s="5"/>
      <c r="P7" s="5"/>
      <c r="Q7" s="5"/>
      <c r="R7" s="5"/>
      <c r="S7" s="5"/>
      <c r="T7" s="5"/>
    </row>
    <row r="8" spans="2:20" x14ac:dyDescent="0.35">
      <c r="B8" s="22">
        <f t="shared" si="0"/>
        <v>7</v>
      </c>
      <c r="C8" s="15">
        <v>660.44</v>
      </c>
      <c r="F8" s="5"/>
      <c r="G8" s="5"/>
      <c r="H8" s="36">
        <v>200</v>
      </c>
      <c r="I8" s="15">
        <v>5840</v>
      </c>
      <c r="J8" s="15"/>
      <c r="K8" s="5"/>
      <c r="L8" s="15">
        <v>5850</v>
      </c>
      <c r="M8" s="15">
        <v>8193.2900000000009</v>
      </c>
      <c r="N8" s="5"/>
      <c r="O8" s="5"/>
      <c r="P8" s="5"/>
      <c r="Q8" s="5"/>
      <c r="R8" s="5"/>
      <c r="S8" s="5"/>
      <c r="T8" s="5"/>
    </row>
    <row r="9" spans="2:20" x14ac:dyDescent="0.35">
      <c r="B9" s="22">
        <f t="shared" si="0"/>
        <v>8</v>
      </c>
      <c r="C9" s="15">
        <v>660.44</v>
      </c>
      <c r="F9" s="5"/>
      <c r="G9" s="15"/>
      <c r="H9" s="36">
        <v>200</v>
      </c>
      <c r="I9" s="15">
        <v>5840.76</v>
      </c>
      <c r="J9" s="15"/>
      <c r="K9" s="5"/>
      <c r="L9" s="15">
        <v>200</v>
      </c>
      <c r="M9" s="15">
        <v>3000</v>
      </c>
      <c r="N9" s="5"/>
      <c r="O9" s="15">
        <v>20</v>
      </c>
      <c r="P9" s="5"/>
      <c r="Q9" s="5"/>
      <c r="R9" s="5"/>
      <c r="S9" s="5"/>
      <c r="T9" s="5"/>
    </row>
    <row r="10" spans="2:20" x14ac:dyDescent="0.35">
      <c r="B10" s="22">
        <f t="shared" si="0"/>
        <v>9</v>
      </c>
      <c r="C10" s="15">
        <v>660.44</v>
      </c>
      <c r="F10" s="5" t="s">
        <v>34</v>
      </c>
      <c r="G10" s="52">
        <v>4850</v>
      </c>
      <c r="H10" s="36">
        <v>200</v>
      </c>
      <c r="I10" s="15">
        <v>5840.82</v>
      </c>
      <c r="J10" s="15"/>
      <c r="K10" s="5"/>
      <c r="L10" s="15">
        <v>843</v>
      </c>
      <c r="M10" s="15"/>
      <c r="N10" s="5"/>
      <c r="O10" s="55"/>
      <c r="P10" s="5"/>
      <c r="Q10" s="5"/>
      <c r="R10" s="5"/>
      <c r="S10" s="5"/>
      <c r="T10" s="5"/>
    </row>
    <row r="11" spans="2:20" x14ac:dyDescent="0.35">
      <c r="B11" s="23">
        <f t="shared" si="0"/>
        <v>10</v>
      </c>
      <c r="C11" s="15">
        <v>660.44</v>
      </c>
      <c r="F11" s="5"/>
      <c r="G11" s="5"/>
      <c r="H11" s="56">
        <v>200</v>
      </c>
      <c r="I11" s="15">
        <v>8424.02</v>
      </c>
      <c r="J11" s="15"/>
      <c r="K11" s="5"/>
      <c r="L11" s="15">
        <v>14000</v>
      </c>
      <c r="M11" s="15">
        <v>1168</v>
      </c>
      <c r="N11" s="5"/>
      <c r="O11" s="15">
        <f>O9-O10</f>
        <v>20</v>
      </c>
      <c r="P11" s="5"/>
      <c r="Q11" s="5"/>
      <c r="R11" s="5"/>
      <c r="S11" s="5"/>
      <c r="T11" s="5"/>
    </row>
    <row r="12" spans="2:20" x14ac:dyDescent="0.35">
      <c r="B12" s="23">
        <f t="shared" si="0"/>
        <v>11</v>
      </c>
      <c r="C12" s="15">
        <v>660.44</v>
      </c>
      <c r="F12" s="5"/>
      <c r="G12" s="5"/>
      <c r="H12" s="56">
        <v>200</v>
      </c>
      <c r="I12" s="15">
        <v>5840.82</v>
      </c>
      <c r="J12" s="15"/>
      <c r="K12" s="5"/>
      <c r="L12" s="45">
        <f>SUM(L8:L11)</f>
        <v>20893</v>
      </c>
      <c r="M12" s="45">
        <f>SUM(M8:M11)</f>
        <v>12361.29</v>
      </c>
      <c r="N12" s="5"/>
      <c r="O12" s="5"/>
      <c r="P12" s="5"/>
      <c r="Q12" s="5"/>
      <c r="R12" s="5"/>
      <c r="S12" s="5"/>
      <c r="T12" s="5"/>
    </row>
    <row r="13" spans="2:20" x14ac:dyDescent="0.35">
      <c r="B13" s="23">
        <f t="shared" si="0"/>
        <v>12</v>
      </c>
      <c r="C13" s="15">
        <v>660.44</v>
      </c>
      <c r="F13" s="5"/>
      <c r="G13" s="15"/>
      <c r="H13" s="56">
        <v>200</v>
      </c>
      <c r="I13" s="15">
        <v>5840.82</v>
      </c>
      <c r="J13" s="1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2:20" x14ac:dyDescent="0.35">
      <c r="B14" s="23">
        <f t="shared" si="0"/>
        <v>13</v>
      </c>
      <c r="C14" s="15">
        <v>660.44</v>
      </c>
      <c r="D14" t="s">
        <v>50</v>
      </c>
      <c r="F14" s="5" t="s">
        <v>38</v>
      </c>
      <c r="G14" s="49">
        <v>4850</v>
      </c>
      <c r="H14" s="57">
        <v>200</v>
      </c>
      <c r="I14" s="15">
        <v>5840.82</v>
      </c>
      <c r="J14" s="1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0" x14ac:dyDescent="0.35">
      <c r="B15" s="24">
        <f t="shared" si="0"/>
        <v>14</v>
      </c>
      <c r="C15" s="16">
        <v>566.16999999999996</v>
      </c>
      <c r="E15" s="5"/>
      <c r="F15" s="5"/>
      <c r="G15" s="5"/>
      <c r="H15" s="46">
        <v>200</v>
      </c>
      <c r="I15" s="15">
        <v>8424.02</v>
      </c>
      <c r="J15" s="15"/>
      <c r="K15" s="5"/>
      <c r="L15" s="5"/>
      <c r="M15" s="58">
        <f>M12-L12</f>
        <v>-8531.7099999999991</v>
      </c>
      <c r="N15" s="5"/>
      <c r="O15" s="5"/>
      <c r="P15" s="5"/>
      <c r="Q15" s="5"/>
      <c r="R15" s="5"/>
      <c r="S15" s="5"/>
      <c r="T15" s="5"/>
    </row>
    <row r="16" spans="2:20" x14ac:dyDescent="0.35">
      <c r="B16" s="24">
        <f t="shared" si="0"/>
        <v>15</v>
      </c>
      <c r="C16" s="15">
        <v>660.44</v>
      </c>
      <c r="D16" s="4">
        <v>750</v>
      </c>
      <c r="E16" s="40"/>
      <c r="F16" s="5"/>
      <c r="G16" s="5"/>
      <c r="H16" s="46">
        <v>200</v>
      </c>
      <c r="I16" s="15"/>
      <c r="J16" s="1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35">
      <c r="B17" s="24">
        <f t="shared" si="0"/>
        <v>16</v>
      </c>
      <c r="C17" s="15">
        <v>660.44</v>
      </c>
      <c r="D17" s="4">
        <v>750</v>
      </c>
      <c r="E17" s="15"/>
      <c r="F17" s="40"/>
      <c r="G17" s="5"/>
      <c r="H17" s="46">
        <v>200</v>
      </c>
      <c r="I17" s="15"/>
      <c r="J17" s="15"/>
      <c r="K17" s="5"/>
      <c r="L17" s="5"/>
      <c r="M17" s="45"/>
      <c r="N17" s="5"/>
      <c r="O17" s="5"/>
      <c r="P17" s="5"/>
      <c r="Q17" s="5"/>
      <c r="R17" s="5"/>
      <c r="S17" s="5"/>
      <c r="T17" s="5"/>
    </row>
    <row r="18" spans="1:20" x14ac:dyDescent="0.35">
      <c r="B18" s="24">
        <f t="shared" si="0"/>
        <v>17</v>
      </c>
      <c r="C18" s="15">
        <v>660.44</v>
      </c>
      <c r="E18" s="15"/>
      <c r="F18" s="5" t="s">
        <v>39</v>
      </c>
      <c r="G18" s="49"/>
      <c r="H18" s="47">
        <v>200</v>
      </c>
      <c r="I18" s="15"/>
      <c r="J18" s="1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35">
      <c r="B19" s="24">
        <f t="shared" si="0"/>
        <v>18</v>
      </c>
      <c r="C19" s="15"/>
      <c r="E19" s="15"/>
      <c r="F19" s="15"/>
      <c r="G19" s="5"/>
      <c r="H19" s="33">
        <v>200</v>
      </c>
      <c r="I19" s="15"/>
      <c r="J19" s="1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35">
      <c r="B20" s="25">
        <f t="shared" si="0"/>
        <v>19</v>
      </c>
      <c r="C20" s="15"/>
      <c r="F20" s="15"/>
      <c r="G20" s="5"/>
      <c r="H20" s="33"/>
      <c r="I20" s="15"/>
      <c r="J20" s="1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35">
      <c r="B21" s="25">
        <f t="shared" si="0"/>
        <v>20</v>
      </c>
      <c r="C21" s="15"/>
      <c r="E21" s="15"/>
      <c r="F21" s="15" t="s">
        <v>40</v>
      </c>
      <c r="G21" s="49"/>
      <c r="H21" s="33"/>
      <c r="I21" s="15"/>
      <c r="J21" s="1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35">
      <c r="B22" s="25">
        <f t="shared" si="0"/>
        <v>21</v>
      </c>
      <c r="C22" s="15"/>
      <c r="E22" s="15"/>
      <c r="F22" s="40"/>
      <c r="G22" s="15"/>
      <c r="H22" s="33"/>
      <c r="I22" s="15"/>
      <c r="J22" s="1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35">
      <c r="B23" s="25">
        <f t="shared" si="0"/>
        <v>22</v>
      </c>
      <c r="C23" s="15"/>
      <c r="E23" s="41"/>
      <c r="F23" s="15"/>
      <c r="G23" s="15"/>
      <c r="H23" s="33"/>
      <c r="I23" s="15"/>
      <c r="J23" s="1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35">
      <c r="B24" s="26">
        <f t="shared" si="0"/>
        <v>23</v>
      </c>
      <c r="C24" s="15"/>
      <c r="E24" s="15"/>
      <c r="F24" s="15"/>
      <c r="G24" s="15"/>
      <c r="H24" s="33"/>
      <c r="I24" s="15"/>
      <c r="J24" s="1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35">
      <c r="B25" s="26">
        <f t="shared" si="0"/>
        <v>24</v>
      </c>
      <c r="C25" s="15"/>
      <c r="E25" s="15"/>
      <c r="F25" s="15" t="s">
        <v>41</v>
      </c>
      <c r="G25" s="49"/>
      <c r="H25" s="33"/>
      <c r="I25" s="15"/>
      <c r="J25" s="1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35">
      <c r="B26" s="26">
        <f t="shared" si="0"/>
        <v>25</v>
      </c>
      <c r="C26" s="15"/>
      <c r="E26" s="15"/>
      <c r="F26" s="15"/>
      <c r="G26" s="15"/>
      <c r="H26" s="33"/>
      <c r="I26" s="15"/>
      <c r="J26" s="15"/>
      <c r="K26" s="5"/>
      <c r="L26" s="5"/>
      <c r="M26" s="5"/>
      <c r="N26" s="42"/>
      <c r="O26" s="5"/>
      <c r="P26" s="15"/>
      <c r="Q26" s="5"/>
      <c r="R26" s="5"/>
      <c r="S26" s="5"/>
      <c r="T26" s="5"/>
    </row>
    <row r="27" spans="1:20" ht="17.25" customHeight="1" x14ac:dyDescent="0.55000000000000004">
      <c r="B27" s="26">
        <f t="shared" si="0"/>
        <v>26</v>
      </c>
      <c r="C27" s="15"/>
      <c r="E27" s="15"/>
      <c r="F27" s="15"/>
      <c r="G27" s="5"/>
      <c r="H27" s="33"/>
      <c r="I27" s="15"/>
      <c r="J27" s="15"/>
      <c r="K27" s="15"/>
      <c r="L27" s="5"/>
      <c r="M27" s="5"/>
      <c r="N27" s="42"/>
      <c r="O27" s="5"/>
      <c r="P27" s="15"/>
      <c r="Q27" s="15"/>
      <c r="R27" s="43"/>
      <c r="S27" s="5"/>
      <c r="T27" s="5"/>
    </row>
    <row r="28" spans="1:20" x14ac:dyDescent="0.35">
      <c r="B28" s="7">
        <f t="shared" si="0"/>
        <v>27</v>
      </c>
      <c r="C28" s="15"/>
      <c r="E28" s="15"/>
      <c r="F28" s="15"/>
      <c r="G28" s="5"/>
      <c r="H28" s="33"/>
      <c r="I28" s="15"/>
      <c r="J28" s="15"/>
      <c r="K28" s="15"/>
      <c r="L28" s="5"/>
      <c r="M28" s="5"/>
      <c r="N28" s="44"/>
      <c r="O28" s="5"/>
      <c r="P28" s="15"/>
      <c r="Q28" s="5"/>
      <c r="R28" s="5"/>
      <c r="S28" s="5"/>
      <c r="T28" s="5"/>
    </row>
    <row r="29" spans="1:20" x14ac:dyDescent="0.35">
      <c r="A29" s="59" t="s">
        <v>29</v>
      </c>
      <c r="B29" s="7">
        <f t="shared" si="0"/>
        <v>28</v>
      </c>
      <c r="C29" s="15"/>
      <c r="E29" s="15"/>
      <c r="F29" s="15"/>
      <c r="G29" s="5"/>
      <c r="H29" s="33"/>
      <c r="I29" s="15"/>
      <c r="J29" s="15"/>
      <c r="K29" s="15"/>
      <c r="L29" s="5"/>
      <c r="M29" s="5"/>
      <c r="N29" s="45"/>
      <c r="O29" s="5"/>
      <c r="P29" s="45"/>
      <c r="Q29" s="5"/>
      <c r="R29" s="5"/>
      <c r="S29" s="5"/>
      <c r="T29" s="5"/>
    </row>
    <row r="30" spans="1:20" x14ac:dyDescent="0.35">
      <c r="A30" s="59"/>
      <c r="B30" s="7">
        <f t="shared" si="0"/>
        <v>29</v>
      </c>
      <c r="C30" s="15"/>
      <c r="E30" s="15"/>
      <c r="F30" s="15" t="s">
        <v>24</v>
      </c>
      <c r="G30" s="49"/>
      <c r="H30" s="33"/>
      <c r="I30" s="15"/>
      <c r="J30" s="15"/>
      <c r="K30" s="5"/>
      <c r="L30" s="5"/>
      <c r="M30" s="5"/>
      <c r="N30" s="45"/>
      <c r="O30" s="5"/>
      <c r="P30" s="45"/>
      <c r="Q30" s="5"/>
      <c r="R30" s="5"/>
      <c r="S30" s="5"/>
      <c r="T30" s="5"/>
    </row>
    <row r="31" spans="1:20" x14ac:dyDescent="0.35">
      <c r="A31" s="59"/>
      <c r="B31" s="7">
        <f t="shared" si="0"/>
        <v>30</v>
      </c>
      <c r="C31" s="15"/>
      <c r="E31" s="15"/>
      <c r="F31" s="15"/>
      <c r="G31" s="15"/>
      <c r="H31" s="33"/>
      <c r="I31" s="15"/>
      <c r="J31" s="15"/>
      <c r="K31" s="45"/>
      <c r="L31" s="5"/>
      <c r="M31" s="5"/>
      <c r="N31" s="5"/>
      <c r="O31" s="5"/>
      <c r="P31" s="15"/>
      <c r="Q31" s="5"/>
      <c r="R31" s="5"/>
      <c r="S31" s="5"/>
      <c r="T31" s="5"/>
    </row>
    <row r="32" spans="1:20" x14ac:dyDescent="0.35">
      <c r="A32" s="59"/>
      <c r="B32" s="7">
        <f t="shared" si="0"/>
        <v>31</v>
      </c>
      <c r="C32" s="15"/>
      <c r="E32" s="15"/>
      <c r="F32" s="15"/>
      <c r="G32" s="5"/>
      <c r="H32" s="33"/>
      <c r="I32" s="15"/>
      <c r="J32" s="15"/>
      <c r="K32" s="5"/>
      <c r="L32" s="5"/>
      <c r="M32" s="5"/>
      <c r="N32" s="5"/>
      <c r="O32" s="5"/>
      <c r="P32" s="45"/>
      <c r="Q32" s="5"/>
      <c r="R32" s="45"/>
      <c r="S32" s="5"/>
      <c r="T32" s="5"/>
    </row>
    <row r="33" spans="1:20" x14ac:dyDescent="0.35">
      <c r="A33" s="60" t="s">
        <v>30</v>
      </c>
      <c r="B33" s="27">
        <f t="shared" si="0"/>
        <v>32</v>
      </c>
      <c r="C33" s="15"/>
      <c r="E33" s="15"/>
      <c r="F33" s="15"/>
      <c r="G33" s="5"/>
      <c r="H33" s="33"/>
      <c r="I33" s="15"/>
      <c r="J33" s="15"/>
      <c r="K33" s="45"/>
      <c r="L33" s="45"/>
      <c r="M33" s="45"/>
      <c r="N33" s="5"/>
      <c r="O33" s="5"/>
      <c r="P33" s="5"/>
      <c r="Q33" s="45"/>
      <c r="R33" s="5"/>
      <c r="S33" s="5"/>
      <c r="T33" s="5"/>
    </row>
    <row r="34" spans="1:20" x14ac:dyDescent="0.35">
      <c r="A34" s="60"/>
      <c r="B34" s="27">
        <f t="shared" si="0"/>
        <v>33</v>
      </c>
      <c r="C34" s="15"/>
      <c r="E34" s="15"/>
      <c r="F34" s="15" t="s">
        <v>37</v>
      </c>
      <c r="G34" s="51"/>
      <c r="H34" s="33"/>
      <c r="I34" s="15"/>
      <c r="J34" s="15"/>
      <c r="K34" s="45"/>
      <c r="L34" s="45"/>
      <c r="M34" s="45"/>
      <c r="N34" s="5"/>
      <c r="O34" s="5"/>
      <c r="P34" s="5"/>
      <c r="Q34" s="5"/>
      <c r="R34" s="5"/>
      <c r="S34" s="5"/>
      <c r="T34" s="5"/>
    </row>
    <row r="35" spans="1:20" x14ac:dyDescent="0.35">
      <c r="A35" s="60"/>
      <c r="B35" s="27">
        <f t="shared" si="0"/>
        <v>34</v>
      </c>
      <c r="C35" s="15"/>
      <c r="E35" s="15"/>
      <c r="F35" s="15" t="s">
        <v>29</v>
      </c>
      <c r="G35" s="52"/>
      <c r="H35" s="33"/>
      <c r="I35" s="15"/>
      <c r="J35" s="15"/>
      <c r="K35" s="5"/>
      <c r="L35" s="5"/>
      <c r="M35" s="15"/>
      <c r="N35" s="5"/>
      <c r="O35" s="45"/>
      <c r="P35" s="5"/>
      <c r="Q35" s="5"/>
      <c r="R35" s="5"/>
      <c r="S35" s="5"/>
      <c r="T35" s="5"/>
    </row>
    <row r="36" spans="1:20" x14ac:dyDescent="0.35">
      <c r="A36" s="60"/>
      <c r="B36" s="27">
        <f t="shared" si="0"/>
        <v>35</v>
      </c>
      <c r="C36" s="15"/>
      <c r="E36" s="15"/>
      <c r="F36" s="15"/>
      <c r="G36" s="51"/>
      <c r="H36" s="33"/>
      <c r="I36" s="15"/>
      <c r="J36" s="5"/>
      <c r="K36" s="5"/>
      <c r="L36" s="5"/>
      <c r="M36" s="15"/>
      <c r="N36" s="5"/>
      <c r="O36" s="5"/>
      <c r="P36" s="5"/>
      <c r="Q36" s="5"/>
      <c r="R36" s="5"/>
      <c r="S36" s="5"/>
      <c r="T36" s="5"/>
    </row>
    <row r="37" spans="1:20" x14ac:dyDescent="0.35">
      <c r="A37" s="60"/>
      <c r="B37" s="7">
        <f t="shared" si="0"/>
        <v>36</v>
      </c>
      <c r="C37" s="15"/>
      <c r="E37" s="15"/>
      <c r="F37" s="15"/>
      <c r="G37" s="5"/>
      <c r="H37" s="33"/>
      <c r="I37" s="1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35">
      <c r="A38" s="61" t="s">
        <v>31</v>
      </c>
      <c r="B38" s="7">
        <f t="shared" si="0"/>
        <v>37</v>
      </c>
      <c r="C38" s="15"/>
      <c r="E38" s="15"/>
      <c r="F38" s="15"/>
      <c r="G38" s="5"/>
      <c r="H38" s="33"/>
      <c r="I38" s="1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35">
      <c r="A39" s="61"/>
      <c r="B39" s="7">
        <f t="shared" si="0"/>
        <v>38</v>
      </c>
      <c r="C39" s="15"/>
      <c r="E39" s="5"/>
      <c r="F39" s="5" t="s">
        <v>30</v>
      </c>
      <c r="G39" s="52"/>
      <c r="H39" s="33"/>
      <c r="I39" s="15"/>
      <c r="J39" s="5"/>
      <c r="K39" s="5"/>
      <c r="L39" s="5"/>
      <c r="M39" s="45"/>
      <c r="N39" s="5"/>
      <c r="O39" s="5"/>
      <c r="P39" s="5"/>
      <c r="Q39" s="5"/>
      <c r="R39" s="5"/>
      <c r="S39" s="5"/>
      <c r="T39" s="5"/>
    </row>
    <row r="40" spans="1:20" x14ac:dyDescent="0.35">
      <c r="A40" s="61"/>
      <c r="B40" s="7">
        <f t="shared" si="0"/>
        <v>39</v>
      </c>
      <c r="C40" s="15"/>
      <c r="F40" s="5"/>
      <c r="G40" s="15"/>
      <c r="H40" s="33"/>
      <c r="I40" s="1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35">
      <c r="A41" s="61"/>
      <c r="B41" s="7">
        <f t="shared" si="0"/>
        <v>40</v>
      </c>
      <c r="C41" s="15"/>
      <c r="F41" s="5"/>
      <c r="G41" s="5"/>
      <c r="H41" s="33"/>
      <c r="I41" s="1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35">
      <c r="A42" s="62" t="s">
        <v>42</v>
      </c>
      <c r="B42" s="28">
        <f t="shared" si="0"/>
        <v>41</v>
      </c>
      <c r="C42" s="15"/>
      <c r="F42" s="5"/>
      <c r="G42" s="15"/>
      <c r="H42" s="33"/>
      <c r="I42" s="1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35">
      <c r="A43" s="62"/>
      <c r="B43" s="28">
        <f t="shared" si="0"/>
        <v>42</v>
      </c>
      <c r="C43" s="15"/>
      <c r="F43" s="5"/>
      <c r="G43" s="5"/>
      <c r="H43" s="33"/>
      <c r="I43" s="1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35">
      <c r="A44" s="62"/>
      <c r="B44" s="28">
        <f t="shared" si="0"/>
        <v>43</v>
      </c>
      <c r="C44" s="15"/>
      <c r="F44" s="5" t="s">
        <v>31</v>
      </c>
      <c r="G44" s="52"/>
      <c r="H44" s="33"/>
      <c r="I44" s="15"/>
      <c r="J44" s="5"/>
      <c r="K44" s="5"/>
      <c r="L44" s="15"/>
      <c r="M44" s="5"/>
      <c r="N44" s="5"/>
      <c r="O44" s="5"/>
      <c r="P44" s="5"/>
      <c r="Q44" s="5"/>
      <c r="R44" s="5"/>
      <c r="S44" s="5"/>
      <c r="T44" s="5"/>
    </row>
    <row r="45" spans="1:20" x14ac:dyDescent="0.35">
      <c r="A45" s="62"/>
      <c r="B45" s="28">
        <f t="shared" si="0"/>
        <v>44</v>
      </c>
      <c r="C45" s="15"/>
      <c r="F45" s="5"/>
      <c r="G45" s="15"/>
      <c r="H45" s="33"/>
      <c r="I45" s="15"/>
      <c r="J45" s="5"/>
      <c r="K45" s="5"/>
      <c r="L45" s="15"/>
      <c r="M45" s="5"/>
      <c r="N45" s="5"/>
      <c r="O45" s="5"/>
      <c r="P45" s="5"/>
      <c r="Q45" s="5"/>
      <c r="R45" s="5"/>
      <c r="S45" s="5"/>
      <c r="T45" s="5"/>
    </row>
    <row r="46" spans="1:20" x14ac:dyDescent="0.35">
      <c r="A46" s="63" t="s">
        <v>43</v>
      </c>
      <c r="B46" s="28">
        <f t="shared" si="0"/>
        <v>45</v>
      </c>
      <c r="C46" s="15"/>
      <c r="F46" s="5"/>
      <c r="G46" s="5"/>
      <c r="H46" s="33"/>
      <c r="I46" s="15"/>
      <c r="J46" s="5"/>
      <c r="K46" s="5"/>
      <c r="L46" s="15"/>
      <c r="M46" s="5"/>
      <c r="N46" s="5"/>
      <c r="O46" s="5"/>
      <c r="P46" s="5"/>
      <c r="Q46" s="5"/>
      <c r="R46" s="5"/>
      <c r="S46" s="5"/>
      <c r="T46" s="5"/>
    </row>
    <row r="47" spans="1:20" x14ac:dyDescent="0.35">
      <c r="A47" s="64"/>
      <c r="B47" s="29">
        <f t="shared" si="0"/>
        <v>46</v>
      </c>
      <c r="C47" s="15"/>
      <c r="F47" s="5"/>
      <c r="G47" s="5"/>
      <c r="H47" s="33"/>
      <c r="I47" s="15"/>
      <c r="J47" s="5"/>
      <c r="K47" s="5"/>
      <c r="L47" s="15"/>
      <c r="M47" s="5"/>
      <c r="N47" s="5"/>
      <c r="O47" s="5"/>
      <c r="P47" s="5"/>
      <c r="Q47" s="5"/>
      <c r="R47" s="5"/>
      <c r="S47" s="5"/>
      <c r="T47" s="5"/>
    </row>
    <row r="48" spans="1:20" x14ac:dyDescent="0.35">
      <c r="A48" s="64"/>
      <c r="B48" s="29">
        <f t="shared" si="0"/>
        <v>47</v>
      </c>
      <c r="C48" s="15"/>
      <c r="F48" s="5" t="s">
        <v>32</v>
      </c>
      <c r="G48" s="53"/>
      <c r="H48" s="33"/>
      <c r="I48" s="1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35">
      <c r="A49" s="64"/>
      <c r="B49" s="29">
        <f t="shared" si="0"/>
        <v>48</v>
      </c>
      <c r="C49" s="15"/>
      <c r="F49" s="5"/>
      <c r="G49" s="5"/>
      <c r="H49" s="15"/>
      <c r="I49" s="1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35">
      <c r="A50" s="64"/>
      <c r="B50" s="29">
        <f t="shared" si="0"/>
        <v>49</v>
      </c>
      <c r="C50" s="15"/>
      <c r="F50" s="5"/>
      <c r="G50" s="5"/>
      <c r="H50" s="15"/>
      <c r="I50" s="1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35">
      <c r="B51" s="30">
        <f t="shared" si="0"/>
        <v>50</v>
      </c>
      <c r="C51" s="18"/>
      <c r="F51" s="5"/>
      <c r="G51" s="5"/>
      <c r="H51" s="15"/>
      <c r="I51" s="1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35">
      <c r="B52" s="30">
        <f t="shared" si="0"/>
        <v>51</v>
      </c>
      <c r="C52" s="18"/>
      <c r="F52" s="5"/>
      <c r="G52" s="15"/>
      <c r="H52" s="15"/>
      <c r="I52" s="1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35">
      <c r="B53" s="30">
        <f t="shared" si="0"/>
        <v>52</v>
      </c>
      <c r="F53" s="5" t="s">
        <v>33</v>
      </c>
      <c r="G53" s="15"/>
      <c r="H53" s="15"/>
      <c r="I53" s="1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35">
      <c r="B54" s="5"/>
      <c r="G54" s="1"/>
      <c r="I54" s="1"/>
    </row>
    <row r="55" spans="1:20" x14ac:dyDescent="0.35">
      <c r="C55" s="2">
        <f>SUM(C2:C53)</f>
        <v>10284.070000000005</v>
      </c>
      <c r="D55" s="2">
        <f>C55*2</f>
        <v>20568.14000000001</v>
      </c>
      <c r="E55" s="1">
        <f>SUM(E17:E43)</f>
        <v>0</v>
      </c>
      <c r="F55" s="1"/>
      <c r="G55" s="1">
        <f>SUM(G3:G53)</f>
        <v>24550</v>
      </c>
      <c r="H55" s="2"/>
      <c r="I55" s="2">
        <f>SUM(I2:I53)</f>
        <v>92100.12000000001</v>
      </c>
      <c r="J55" s="39">
        <f>SUM(G55:I55)</f>
        <v>116650.12000000001</v>
      </c>
      <c r="L55" s="2"/>
    </row>
    <row r="56" spans="1:20" x14ac:dyDescent="0.35">
      <c r="L56" s="10"/>
    </row>
    <row r="57" spans="1:20" x14ac:dyDescent="0.35">
      <c r="D57" s="54"/>
    </row>
    <row r="58" spans="1:20" x14ac:dyDescent="0.35">
      <c r="D58" s="1"/>
    </row>
  </sheetData>
  <mergeCells count="5">
    <mergeCell ref="A29:A32"/>
    <mergeCell ref="A33:A37"/>
    <mergeCell ref="A38:A41"/>
    <mergeCell ref="A42:A45"/>
    <mergeCell ref="A46:A50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676B-72F6-425D-987F-034D4EE8C75F}">
  <dimension ref="A1:T58"/>
  <sheetViews>
    <sheetView topLeftCell="A38" workbookViewId="0">
      <selection activeCell="I32" sqref="I32"/>
    </sheetView>
  </sheetViews>
  <sheetFormatPr baseColWidth="10" defaultRowHeight="14.5" x14ac:dyDescent="0.35"/>
  <cols>
    <col min="1" max="1" width="5.90625" customWidth="1"/>
    <col min="3" max="4" width="11.08984375" bestFit="1" customWidth="1"/>
    <col min="6" max="6" width="15.90625" customWidth="1"/>
    <col min="7" max="7" width="11.08984375" bestFit="1" customWidth="1"/>
    <col min="9" max="10" width="12.54296875" bestFit="1" customWidth="1"/>
    <col min="12" max="12" width="11.08984375" bestFit="1" customWidth="1"/>
    <col min="18" max="18" width="17.1796875" bestFit="1" customWidth="1"/>
  </cols>
  <sheetData>
    <row r="1" spans="2:20" x14ac:dyDescent="0.35">
      <c r="C1" t="s">
        <v>18</v>
      </c>
      <c r="G1" s="20" t="s">
        <v>16</v>
      </c>
      <c r="H1" s="32" t="s">
        <v>17</v>
      </c>
      <c r="I1" s="32" t="s">
        <v>23</v>
      </c>
      <c r="J1" t="s">
        <v>28</v>
      </c>
      <c r="K1" t="s">
        <v>25</v>
      </c>
    </row>
    <row r="2" spans="2:20" x14ac:dyDescent="0.35">
      <c r="B2" s="21">
        <v>1</v>
      </c>
      <c r="C2" s="16">
        <v>0</v>
      </c>
      <c r="F2" s="5"/>
      <c r="G2" s="5"/>
      <c r="H2" s="33">
        <v>200</v>
      </c>
      <c r="I2" s="15">
        <v>2507.75</v>
      </c>
      <c r="J2" s="15">
        <v>1804</v>
      </c>
      <c r="K2" s="5"/>
      <c r="L2" s="5"/>
      <c r="M2" s="5"/>
      <c r="N2" s="5"/>
      <c r="O2" s="5"/>
      <c r="P2" s="5"/>
      <c r="Q2" s="5"/>
      <c r="R2" s="5"/>
      <c r="S2" s="5"/>
      <c r="T2" s="5"/>
    </row>
    <row r="3" spans="2:20" x14ac:dyDescent="0.35">
      <c r="B3" s="21">
        <f>B2+1</f>
        <v>2</v>
      </c>
      <c r="C3" s="16">
        <v>566.09</v>
      </c>
      <c r="F3" s="5" t="s">
        <v>44</v>
      </c>
      <c r="G3" s="49">
        <v>5000</v>
      </c>
      <c r="H3" s="33">
        <v>200</v>
      </c>
      <c r="I3" s="15">
        <v>5020.6499999999996</v>
      </c>
      <c r="J3" s="15">
        <v>3067.51</v>
      </c>
      <c r="K3" s="5"/>
      <c r="L3" s="5">
        <f>725*15</f>
        <v>10875</v>
      </c>
      <c r="M3" s="5"/>
      <c r="N3" s="5"/>
      <c r="O3" s="5"/>
      <c r="P3" s="5"/>
      <c r="Q3" s="5"/>
      <c r="R3" s="5"/>
      <c r="S3" s="5"/>
      <c r="T3" s="5"/>
    </row>
    <row r="4" spans="2:20" x14ac:dyDescent="0.35">
      <c r="B4" s="21">
        <f t="shared" ref="B4:B53" si="0">B3+1</f>
        <v>3</v>
      </c>
      <c r="C4" s="15">
        <v>660.44</v>
      </c>
      <c r="F4" s="5" t="s">
        <v>36</v>
      </c>
      <c r="G4" s="49">
        <v>5000</v>
      </c>
      <c r="H4" s="33">
        <v>200</v>
      </c>
      <c r="I4" s="15">
        <v>5840.89</v>
      </c>
      <c r="J4" s="15">
        <v>3578.76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x14ac:dyDescent="0.35">
      <c r="B5" s="21">
        <f t="shared" si="0"/>
        <v>4</v>
      </c>
      <c r="C5" s="15">
        <v>660.44</v>
      </c>
      <c r="F5" s="5" t="s">
        <v>27</v>
      </c>
      <c r="G5" s="50">
        <v>4750</v>
      </c>
      <c r="H5" s="33">
        <v>200</v>
      </c>
      <c r="I5" s="15">
        <v>5840.89</v>
      </c>
      <c r="J5" s="15">
        <v>3578.76</v>
      </c>
      <c r="K5" s="5"/>
      <c r="L5" s="5"/>
      <c r="M5" s="5"/>
      <c r="N5" s="5"/>
      <c r="O5" s="5"/>
      <c r="P5" s="5"/>
      <c r="Q5" s="5"/>
      <c r="R5" s="5"/>
      <c r="S5" s="5"/>
      <c r="T5" s="5"/>
    </row>
    <row r="6" spans="2:20" x14ac:dyDescent="0.35">
      <c r="B6" s="21">
        <f t="shared" si="0"/>
        <v>5</v>
      </c>
      <c r="C6" s="15">
        <v>660.44</v>
      </c>
      <c r="F6" s="5"/>
      <c r="G6" s="5"/>
      <c r="H6" s="33">
        <v>200</v>
      </c>
      <c r="I6" s="15">
        <v>5840.89</v>
      </c>
      <c r="J6" s="15">
        <v>3578.76</v>
      </c>
      <c r="K6" s="5"/>
      <c r="L6" s="5"/>
      <c r="M6" s="5"/>
      <c r="N6" s="5"/>
      <c r="O6" s="5"/>
      <c r="P6" s="5"/>
      <c r="Q6" s="5"/>
      <c r="R6" s="5"/>
      <c r="S6" s="5"/>
      <c r="T6" s="5"/>
    </row>
    <row r="7" spans="2:20" x14ac:dyDescent="0.35">
      <c r="B7" s="22">
        <f t="shared" si="0"/>
        <v>6</v>
      </c>
      <c r="C7" s="15">
        <v>660.44</v>
      </c>
      <c r="F7" s="5"/>
      <c r="G7" s="15"/>
      <c r="H7" s="33">
        <v>200</v>
      </c>
      <c r="I7" s="15">
        <v>8424.07</v>
      </c>
      <c r="J7" s="15">
        <v>5400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spans="2:20" x14ac:dyDescent="0.35">
      <c r="B8" s="22">
        <f t="shared" si="0"/>
        <v>7</v>
      </c>
      <c r="C8" s="15">
        <v>660.44</v>
      </c>
      <c r="F8" s="5"/>
      <c r="G8" s="5"/>
      <c r="H8" s="33">
        <v>200</v>
      </c>
      <c r="I8" s="15">
        <v>5840.89</v>
      </c>
      <c r="J8" s="15">
        <v>3578.76</v>
      </c>
      <c r="K8" s="5"/>
      <c r="L8" s="5"/>
      <c r="M8" s="5"/>
      <c r="N8" s="5"/>
      <c r="O8" s="5"/>
      <c r="P8" s="5"/>
      <c r="Q8" s="5"/>
      <c r="R8" s="5"/>
      <c r="S8" s="5"/>
      <c r="T8" s="5"/>
    </row>
    <row r="9" spans="2:20" x14ac:dyDescent="0.35">
      <c r="B9" s="22">
        <f t="shared" si="0"/>
        <v>8</v>
      </c>
      <c r="C9" s="15">
        <v>660.44</v>
      </c>
      <c r="F9" s="5" t="s">
        <v>34</v>
      </c>
      <c r="G9" s="49">
        <v>4750</v>
      </c>
      <c r="H9" s="33">
        <v>200</v>
      </c>
      <c r="I9" s="15">
        <v>5840.76</v>
      </c>
      <c r="J9" s="15">
        <v>3578.76</v>
      </c>
      <c r="K9" s="5"/>
      <c r="L9" s="5"/>
      <c r="M9" s="5"/>
      <c r="N9" s="5"/>
      <c r="O9" s="5"/>
      <c r="P9" s="5"/>
      <c r="Q9" s="5"/>
      <c r="R9" s="5"/>
      <c r="S9" s="5"/>
      <c r="T9" s="5"/>
    </row>
    <row r="10" spans="2:20" x14ac:dyDescent="0.35">
      <c r="B10" s="22">
        <f t="shared" si="0"/>
        <v>9</v>
      </c>
      <c r="C10" s="16">
        <v>188.7</v>
      </c>
      <c r="F10" s="5"/>
      <c r="G10" s="15"/>
      <c r="H10" s="33">
        <v>200</v>
      </c>
      <c r="I10" s="15">
        <v>6276.37</v>
      </c>
      <c r="J10" s="15">
        <v>3578.76</v>
      </c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2:20" x14ac:dyDescent="0.35">
      <c r="B11" s="23">
        <f t="shared" si="0"/>
        <v>10</v>
      </c>
      <c r="C11" s="16">
        <v>566.09</v>
      </c>
      <c r="F11" s="5"/>
      <c r="G11" s="5"/>
      <c r="H11" s="33">
        <v>200</v>
      </c>
      <c r="I11" s="15">
        <v>8511.1200000000008</v>
      </c>
      <c r="J11" s="15">
        <v>5300</v>
      </c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2:20" x14ac:dyDescent="0.35">
      <c r="B12" s="23">
        <f t="shared" si="0"/>
        <v>11</v>
      </c>
      <c r="C12" s="15">
        <v>660.44</v>
      </c>
      <c r="F12" s="5"/>
      <c r="G12" s="5"/>
      <c r="H12" s="33">
        <v>200</v>
      </c>
      <c r="I12" s="15">
        <v>5840.76</v>
      </c>
      <c r="J12" s="15">
        <v>3578.76</v>
      </c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2:20" x14ac:dyDescent="0.35">
      <c r="B13" s="23">
        <f t="shared" si="0"/>
        <v>12</v>
      </c>
      <c r="C13" s="15">
        <v>660.44</v>
      </c>
      <c r="F13" s="5" t="s">
        <v>38</v>
      </c>
      <c r="G13" s="49">
        <v>4850</v>
      </c>
      <c r="H13" s="33">
        <v>200</v>
      </c>
      <c r="I13" s="15">
        <v>5840.76</v>
      </c>
      <c r="J13" s="15">
        <v>3578.76</v>
      </c>
      <c r="K13" s="5"/>
      <c r="L13" s="5"/>
      <c r="M13" s="6"/>
      <c r="N13" s="5" t="s">
        <v>35</v>
      </c>
      <c r="O13" s="5"/>
      <c r="P13" s="5"/>
      <c r="Q13" s="5"/>
      <c r="R13" s="5"/>
      <c r="S13" s="5"/>
      <c r="T13" s="5"/>
    </row>
    <row r="14" spans="2:20" x14ac:dyDescent="0.35">
      <c r="B14" s="23">
        <f t="shared" si="0"/>
        <v>13</v>
      </c>
      <c r="C14" s="15">
        <v>660.44</v>
      </c>
      <c r="F14" s="5"/>
      <c r="G14" s="5"/>
      <c r="H14" s="48">
        <v>200</v>
      </c>
      <c r="I14" s="15">
        <v>5840.76</v>
      </c>
      <c r="J14" s="15">
        <v>3578.76</v>
      </c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0" x14ac:dyDescent="0.35">
      <c r="B15" s="24">
        <f t="shared" si="0"/>
        <v>14</v>
      </c>
      <c r="C15" s="15">
        <v>660.44</v>
      </c>
      <c r="E15" s="5"/>
      <c r="F15" s="5"/>
      <c r="G15" s="5"/>
      <c r="H15" s="46">
        <v>200</v>
      </c>
      <c r="I15" s="15">
        <v>8424.07</v>
      </c>
      <c r="J15" s="15">
        <v>5400</v>
      </c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2:20" x14ac:dyDescent="0.35">
      <c r="B16" s="24">
        <f t="shared" si="0"/>
        <v>15</v>
      </c>
      <c r="C16" s="15">
        <v>660.44</v>
      </c>
      <c r="E16" s="40"/>
      <c r="F16" s="5"/>
      <c r="G16" s="5"/>
      <c r="H16" s="46">
        <v>200</v>
      </c>
      <c r="I16" s="15">
        <v>5840.76</v>
      </c>
      <c r="J16" s="15">
        <v>3578.76</v>
      </c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35">
      <c r="B17" s="24">
        <f t="shared" si="0"/>
        <v>16</v>
      </c>
      <c r="C17" s="15">
        <v>660.44</v>
      </c>
      <c r="E17" s="15"/>
      <c r="F17" s="40"/>
      <c r="G17" s="5"/>
      <c r="H17" s="46">
        <v>200</v>
      </c>
      <c r="I17" s="15">
        <v>5840.76</v>
      </c>
      <c r="J17" s="15">
        <v>3578.76</v>
      </c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35">
      <c r="B18" s="24">
        <f t="shared" si="0"/>
        <v>17</v>
      </c>
      <c r="C18" s="15">
        <v>660.44</v>
      </c>
      <c r="E18" s="15"/>
      <c r="F18" s="5" t="s">
        <v>39</v>
      </c>
      <c r="G18" s="49">
        <v>4850</v>
      </c>
      <c r="H18" s="47">
        <v>200</v>
      </c>
      <c r="I18" s="15">
        <v>5840.76</v>
      </c>
      <c r="J18" s="15">
        <v>3578.76</v>
      </c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35">
      <c r="B19" s="24">
        <f t="shared" si="0"/>
        <v>18</v>
      </c>
      <c r="C19" s="15">
        <v>660.44</v>
      </c>
      <c r="E19" s="15"/>
      <c r="F19" s="15"/>
      <c r="G19" s="5"/>
      <c r="H19" s="33">
        <v>200</v>
      </c>
      <c r="I19" s="15">
        <v>8424.07</v>
      </c>
      <c r="J19" s="15">
        <v>3578.76</v>
      </c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35">
      <c r="B20" s="25">
        <f t="shared" si="0"/>
        <v>19</v>
      </c>
      <c r="C20" s="15">
        <v>660.44</v>
      </c>
      <c r="D20" s="15"/>
      <c r="F20" s="15"/>
      <c r="G20" s="5"/>
      <c r="H20" s="33">
        <v>200</v>
      </c>
      <c r="I20" s="15">
        <v>5840.76</v>
      </c>
      <c r="J20" s="15">
        <v>3578.76</v>
      </c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35">
      <c r="B21" s="25">
        <f t="shared" si="0"/>
        <v>20</v>
      </c>
      <c r="C21" s="15">
        <v>660.44</v>
      </c>
      <c r="E21" s="15"/>
      <c r="F21" s="15" t="s">
        <v>40</v>
      </c>
      <c r="G21" s="49">
        <v>4850</v>
      </c>
      <c r="H21" s="33">
        <v>200</v>
      </c>
      <c r="I21" s="15">
        <v>5840.76</v>
      </c>
      <c r="J21" s="15">
        <v>3578.76</v>
      </c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35">
      <c r="B22" s="25">
        <f t="shared" si="0"/>
        <v>21</v>
      </c>
      <c r="C22" s="15">
        <v>660.44</v>
      </c>
      <c r="E22" s="15"/>
      <c r="F22" s="40"/>
      <c r="G22" s="15"/>
      <c r="H22" s="33">
        <v>200</v>
      </c>
      <c r="I22" s="15">
        <v>8424.07</v>
      </c>
      <c r="J22" s="15">
        <v>5400</v>
      </c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35">
      <c r="B23" s="25">
        <f t="shared" si="0"/>
        <v>22</v>
      </c>
      <c r="C23" s="15">
        <v>660.44</v>
      </c>
      <c r="E23" s="41"/>
      <c r="F23" s="15"/>
      <c r="G23" s="15"/>
      <c r="H23" s="33">
        <v>200</v>
      </c>
      <c r="I23" s="15">
        <v>5840.76</v>
      </c>
      <c r="J23" s="15">
        <v>3578.76</v>
      </c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35">
      <c r="B24" s="26">
        <f t="shared" si="0"/>
        <v>23</v>
      </c>
      <c r="C24" s="16">
        <v>566.09</v>
      </c>
      <c r="E24" s="15"/>
      <c r="F24" s="15"/>
      <c r="G24" s="15"/>
      <c r="H24" s="33">
        <v>200</v>
      </c>
      <c r="I24" s="15">
        <v>5840.76</v>
      </c>
      <c r="J24" s="15">
        <v>3578.76</v>
      </c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35">
      <c r="B25" s="26">
        <f t="shared" si="0"/>
        <v>24</v>
      </c>
      <c r="C25" s="15">
        <v>660.44</v>
      </c>
      <c r="E25" s="15"/>
      <c r="F25" s="15" t="s">
        <v>41</v>
      </c>
      <c r="G25" s="49">
        <v>4850</v>
      </c>
      <c r="H25" s="33">
        <v>200</v>
      </c>
      <c r="I25" s="15">
        <v>8424.07</v>
      </c>
      <c r="J25" s="15">
        <v>5400</v>
      </c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35">
      <c r="B26" s="26">
        <f t="shared" si="0"/>
        <v>25</v>
      </c>
      <c r="C26" s="15">
        <v>660.44</v>
      </c>
      <c r="E26" s="15"/>
      <c r="F26" s="15"/>
      <c r="G26" s="15"/>
      <c r="H26" s="33">
        <v>200</v>
      </c>
      <c r="I26" s="15">
        <v>5840.76</v>
      </c>
      <c r="J26" s="15">
        <v>3578.76</v>
      </c>
      <c r="K26" s="5">
        <v>17827.97</v>
      </c>
      <c r="L26" s="5"/>
      <c r="M26" s="5"/>
      <c r="N26" s="42"/>
      <c r="O26" s="5"/>
      <c r="P26" s="15"/>
      <c r="Q26" s="5"/>
      <c r="R26" s="5"/>
      <c r="S26" s="5"/>
      <c r="T26" s="5"/>
    </row>
    <row r="27" spans="1:20" ht="17.25" customHeight="1" x14ac:dyDescent="0.55000000000000004">
      <c r="B27" s="26">
        <f t="shared" si="0"/>
        <v>26</v>
      </c>
      <c r="C27" s="15">
        <v>660.44</v>
      </c>
      <c r="E27" s="15"/>
      <c r="F27" s="15"/>
      <c r="G27" s="5"/>
      <c r="H27" s="33">
        <v>200</v>
      </c>
      <c r="I27" s="15">
        <v>5840.76</v>
      </c>
      <c r="J27" s="15">
        <v>3578.76</v>
      </c>
      <c r="K27" s="15"/>
      <c r="L27" s="5"/>
      <c r="M27" s="5"/>
      <c r="N27" s="42"/>
      <c r="O27" s="5"/>
      <c r="P27" s="15"/>
      <c r="Q27" s="15"/>
      <c r="R27" s="43"/>
      <c r="S27" s="5"/>
      <c r="T27" s="5"/>
    </row>
    <row r="28" spans="1:20" x14ac:dyDescent="0.35">
      <c r="B28" s="7">
        <f t="shared" si="0"/>
        <v>27</v>
      </c>
      <c r="C28" s="15">
        <v>660.44</v>
      </c>
      <c r="E28" s="15"/>
      <c r="F28" s="15"/>
      <c r="G28" s="5"/>
      <c r="H28" s="33">
        <v>200</v>
      </c>
      <c r="I28" s="15">
        <v>8424.07</v>
      </c>
      <c r="J28" s="15">
        <v>5400</v>
      </c>
      <c r="K28" s="15"/>
      <c r="L28" s="5"/>
      <c r="M28" s="5"/>
      <c r="N28" s="44"/>
      <c r="O28" s="5"/>
      <c r="P28" s="15"/>
      <c r="Q28" s="5"/>
      <c r="R28" s="5"/>
      <c r="S28" s="5"/>
      <c r="T28" s="5"/>
    </row>
    <row r="29" spans="1:20" x14ac:dyDescent="0.35">
      <c r="A29" s="59" t="s">
        <v>29</v>
      </c>
      <c r="B29" s="7">
        <f t="shared" si="0"/>
        <v>28</v>
      </c>
      <c r="C29" s="15">
        <v>660.44</v>
      </c>
      <c r="E29" s="15"/>
      <c r="F29" s="15"/>
      <c r="G29" s="5"/>
      <c r="H29" s="33">
        <v>200</v>
      </c>
      <c r="I29" s="15">
        <v>5840.76</v>
      </c>
      <c r="J29" s="15">
        <v>3578.76</v>
      </c>
      <c r="K29" s="15"/>
      <c r="L29" s="5"/>
      <c r="M29" s="5"/>
      <c r="N29" s="45"/>
      <c r="O29" s="5"/>
      <c r="P29" s="45"/>
      <c r="Q29" s="5"/>
      <c r="R29" s="5"/>
      <c r="S29" s="5"/>
      <c r="T29" s="5"/>
    </row>
    <row r="30" spans="1:20" x14ac:dyDescent="0.35">
      <c r="A30" s="59"/>
      <c r="B30" s="7">
        <f t="shared" si="0"/>
        <v>29</v>
      </c>
      <c r="C30" s="15">
        <v>660.44</v>
      </c>
      <c r="E30" s="15"/>
      <c r="F30" s="15" t="s">
        <v>24</v>
      </c>
      <c r="G30" s="49">
        <v>4900</v>
      </c>
      <c r="H30" s="33">
        <v>200</v>
      </c>
      <c r="I30" s="15">
        <v>5840.76</v>
      </c>
      <c r="J30" s="15">
        <v>3578.76</v>
      </c>
      <c r="K30" s="5"/>
      <c r="L30" s="5"/>
      <c r="M30" s="5"/>
      <c r="N30" s="45"/>
      <c r="O30" s="5"/>
      <c r="P30" s="45"/>
      <c r="Q30" s="5"/>
      <c r="R30" s="5"/>
      <c r="S30" s="5"/>
      <c r="T30" s="5"/>
    </row>
    <row r="31" spans="1:20" x14ac:dyDescent="0.35">
      <c r="A31" s="59"/>
      <c r="B31" s="7">
        <f t="shared" si="0"/>
        <v>30</v>
      </c>
      <c r="C31" s="15">
        <v>660.44</v>
      </c>
      <c r="E31" s="15"/>
      <c r="F31" s="15"/>
      <c r="G31" s="15"/>
      <c r="H31" s="33">
        <v>200</v>
      </c>
      <c r="I31" s="15">
        <v>5840.76</v>
      </c>
      <c r="J31" s="15">
        <v>3578.76</v>
      </c>
      <c r="K31" s="45"/>
      <c r="L31" s="5"/>
      <c r="M31" s="5"/>
      <c r="N31" s="5"/>
      <c r="O31" s="5"/>
      <c r="P31" s="15"/>
      <c r="Q31" s="5"/>
      <c r="R31" s="5"/>
      <c r="S31" s="5"/>
      <c r="T31" s="5"/>
    </row>
    <row r="32" spans="1:20" x14ac:dyDescent="0.35">
      <c r="A32" s="59"/>
      <c r="B32" s="7">
        <f t="shared" si="0"/>
        <v>31</v>
      </c>
      <c r="C32" s="15">
        <v>660.44</v>
      </c>
      <c r="E32" s="15"/>
      <c r="F32" s="15"/>
      <c r="G32" s="5"/>
      <c r="H32" s="33">
        <v>200</v>
      </c>
      <c r="I32" s="15">
        <v>8424.07</v>
      </c>
      <c r="J32" s="15">
        <v>5400</v>
      </c>
      <c r="K32" s="5"/>
      <c r="L32" s="5"/>
      <c r="M32" s="5"/>
      <c r="N32" s="5"/>
      <c r="O32" s="5"/>
      <c r="P32" s="45"/>
      <c r="Q32" s="5"/>
      <c r="R32" s="45"/>
      <c r="S32" s="5"/>
      <c r="T32" s="5"/>
    </row>
    <row r="33" spans="1:20" x14ac:dyDescent="0.35">
      <c r="A33" s="60" t="s">
        <v>30</v>
      </c>
      <c r="B33" s="27">
        <f t="shared" si="0"/>
        <v>32</v>
      </c>
      <c r="C33" s="15">
        <v>660.44</v>
      </c>
      <c r="E33" s="15"/>
      <c r="F33" s="15"/>
      <c r="G33" s="5"/>
      <c r="H33" s="33">
        <v>200</v>
      </c>
      <c r="I33" s="15">
        <v>5840.76</v>
      </c>
      <c r="J33" s="15">
        <v>3578.76</v>
      </c>
      <c r="K33" s="45"/>
      <c r="L33" s="45"/>
      <c r="M33" s="45"/>
      <c r="N33" s="5"/>
      <c r="O33" s="5"/>
      <c r="P33" s="5"/>
      <c r="Q33" s="45"/>
      <c r="R33" s="5"/>
      <c r="S33" s="5"/>
      <c r="T33" s="5"/>
    </row>
    <row r="34" spans="1:20" x14ac:dyDescent="0.35">
      <c r="A34" s="60"/>
      <c r="B34" s="27">
        <f t="shared" si="0"/>
        <v>33</v>
      </c>
      <c r="C34" s="15">
        <v>660.44</v>
      </c>
      <c r="E34" s="15"/>
      <c r="F34" s="15" t="s">
        <v>37</v>
      </c>
      <c r="G34" s="51">
        <v>5000</v>
      </c>
      <c r="H34" s="33">
        <v>200</v>
      </c>
      <c r="I34" s="15">
        <v>5840.76</v>
      </c>
      <c r="J34" s="15">
        <v>3578.76</v>
      </c>
      <c r="K34" s="45"/>
      <c r="L34" s="45"/>
      <c r="M34" s="45"/>
      <c r="N34" s="5"/>
      <c r="O34" s="5"/>
      <c r="P34" s="5"/>
      <c r="Q34" s="5"/>
      <c r="R34" s="5"/>
      <c r="S34" s="5"/>
      <c r="T34" s="5"/>
    </row>
    <row r="35" spans="1:20" x14ac:dyDescent="0.35">
      <c r="A35" s="60"/>
      <c r="B35" s="27">
        <f t="shared" si="0"/>
        <v>34</v>
      </c>
      <c r="C35" s="16">
        <v>566.09</v>
      </c>
      <c r="E35" s="15"/>
      <c r="F35" s="15" t="s">
        <v>29</v>
      </c>
      <c r="G35" s="52">
        <v>4850</v>
      </c>
      <c r="H35" s="33">
        <v>200</v>
      </c>
      <c r="I35" s="15">
        <v>5840.76</v>
      </c>
      <c r="J35" s="15">
        <v>3578.76</v>
      </c>
      <c r="K35" s="5"/>
      <c r="L35" s="5"/>
      <c r="M35" s="15"/>
      <c r="N35" s="5"/>
      <c r="O35" s="45"/>
      <c r="P35" s="5"/>
      <c r="Q35" s="5"/>
      <c r="R35" s="5"/>
      <c r="S35" s="5"/>
      <c r="T35" s="5"/>
    </row>
    <row r="36" spans="1:20" x14ac:dyDescent="0.35">
      <c r="A36" s="60"/>
      <c r="B36" s="27">
        <f t="shared" si="0"/>
        <v>35</v>
      </c>
      <c r="C36" s="16">
        <v>471.74</v>
      </c>
      <c r="E36" s="15"/>
      <c r="F36" s="15"/>
      <c r="G36" s="51"/>
      <c r="H36" s="33">
        <v>200</v>
      </c>
      <c r="I36" s="15"/>
      <c r="J36" s="5"/>
      <c r="K36" s="5"/>
      <c r="L36" s="5"/>
      <c r="M36" s="15"/>
      <c r="N36" s="5"/>
      <c r="O36" s="5"/>
      <c r="P36" s="5"/>
      <c r="Q36" s="5"/>
      <c r="R36" s="5"/>
      <c r="S36" s="5"/>
      <c r="T36" s="5"/>
    </row>
    <row r="37" spans="1:20" x14ac:dyDescent="0.35">
      <c r="A37" s="60"/>
      <c r="B37" s="7">
        <f t="shared" si="0"/>
        <v>36</v>
      </c>
      <c r="C37" s="15">
        <v>660.44</v>
      </c>
      <c r="E37" s="15"/>
      <c r="F37" s="15"/>
      <c r="G37" s="5"/>
      <c r="H37" s="33">
        <v>200</v>
      </c>
      <c r="I37" s="1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35">
      <c r="A38" s="61" t="s">
        <v>31</v>
      </c>
      <c r="B38" s="7">
        <f t="shared" si="0"/>
        <v>37</v>
      </c>
      <c r="C38" s="15">
        <v>660.44</v>
      </c>
      <c r="E38" s="15"/>
      <c r="F38" s="15"/>
      <c r="G38" s="5"/>
      <c r="H38" s="33">
        <v>200</v>
      </c>
      <c r="I38" s="1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35">
      <c r="A39" s="61"/>
      <c r="B39" s="7">
        <f t="shared" si="0"/>
        <v>38</v>
      </c>
      <c r="C39" s="16">
        <v>566.09</v>
      </c>
      <c r="E39" s="5"/>
      <c r="F39" s="5" t="s">
        <v>30</v>
      </c>
      <c r="G39" s="52">
        <v>4850</v>
      </c>
      <c r="H39" s="33">
        <v>200</v>
      </c>
      <c r="I39" s="15"/>
      <c r="J39" s="5"/>
      <c r="K39" s="5"/>
      <c r="L39" s="5"/>
      <c r="M39" s="45"/>
      <c r="N39" s="5"/>
      <c r="O39" s="5"/>
      <c r="P39" s="5"/>
      <c r="Q39" s="5"/>
      <c r="R39" s="5"/>
      <c r="S39" s="5"/>
      <c r="T39" s="5"/>
    </row>
    <row r="40" spans="1:20" x14ac:dyDescent="0.35">
      <c r="A40" s="61"/>
      <c r="B40" s="7">
        <f t="shared" si="0"/>
        <v>39</v>
      </c>
      <c r="C40" s="15">
        <v>660.44</v>
      </c>
      <c r="F40" s="5"/>
      <c r="G40" s="15"/>
      <c r="H40" s="33">
        <v>200</v>
      </c>
      <c r="I40" s="15"/>
      <c r="J40" s="5">
        <v>5840.76</v>
      </c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35">
      <c r="A41" s="61"/>
      <c r="B41" s="7">
        <f t="shared" si="0"/>
        <v>40</v>
      </c>
      <c r="C41" s="16">
        <v>566.09</v>
      </c>
      <c r="F41" s="5"/>
      <c r="G41" s="5"/>
      <c r="H41" s="33">
        <v>200</v>
      </c>
      <c r="I41" s="15"/>
      <c r="J41" s="5">
        <v>8511.11</v>
      </c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35">
      <c r="A42" s="62" t="s">
        <v>42</v>
      </c>
      <c r="B42" s="28">
        <f t="shared" si="0"/>
        <v>41</v>
      </c>
      <c r="C42" s="15">
        <v>660.44</v>
      </c>
      <c r="F42" s="5"/>
      <c r="G42" s="15"/>
      <c r="H42" s="33">
        <v>200</v>
      </c>
      <c r="I42" s="15"/>
      <c r="J42" s="5">
        <v>5840.76</v>
      </c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35">
      <c r="A43" s="62"/>
      <c r="B43" s="28">
        <f t="shared" si="0"/>
        <v>42</v>
      </c>
      <c r="C43" s="15">
        <v>660.44</v>
      </c>
      <c r="F43" s="5"/>
      <c r="G43" s="5"/>
      <c r="H43" s="33">
        <v>200</v>
      </c>
      <c r="I43" s="1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35">
      <c r="A44" s="62"/>
      <c r="B44" s="28">
        <f t="shared" si="0"/>
        <v>43</v>
      </c>
      <c r="C44" s="15">
        <v>660.44</v>
      </c>
      <c r="F44" s="5" t="s">
        <v>31</v>
      </c>
      <c r="G44" s="52">
        <v>4850</v>
      </c>
      <c r="H44" s="33">
        <v>200</v>
      </c>
      <c r="I44" s="15"/>
      <c r="J44" s="5"/>
      <c r="K44" s="5" t="s">
        <v>45</v>
      </c>
      <c r="L44" s="33">
        <v>1900</v>
      </c>
      <c r="M44" s="5"/>
      <c r="N44" s="5"/>
      <c r="O44" s="5"/>
      <c r="P44" s="5"/>
      <c r="Q44" s="5"/>
      <c r="R44" s="5"/>
      <c r="S44" s="5"/>
      <c r="T44" s="5"/>
    </row>
    <row r="45" spans="1:20" x14ac:dyDescent="0.35">
      <c r="A45" s="62"/>
      <c r="B45" s="28">
        <f t="shared" si="0"/>
        <v>44</v>
      </c>
      <c r="C45" s="15">
        <v>660.44</v>
      </c>
      <c r="F45" s="5"/>
      <c r="G45" s="15"/>
      <c r="H45" s="33">
        <v>200</v>
      </c>
      <c r="I45" s="15"/>
      <c r="J45" s="5"/>
      <c r="K45" s="5" t="s">
        <v>46</v>
      </c>
      <c r="L45" s="15">
        <v>4899</v>
      </c>
      <c r="M45" s="5"/>
      <c r="N45" s="5"/>
      <c r="O45" s="5"/>
      <c r="P45" s="5"/>
      <c r="Q45" s="5"/>
      <c r="R45" s="5"/>
      <c r="S45" s="5"/>
      <c r="T45" s="5"/>
    </row>
    <row r="46" spans="1:20" x14ac:dyDescent="0.35">
      <c r="A46" s="63" t="s">
        <v>43</v>
      </c>
      <c r="B46" s="28">
        <f t="shared" si="0"/>
        <v>45</v>
      </c>
      <c r="C46" s="15">
        <v>660.44</v>
      </c>
      <c r="F46" s="5"/>
      <c r="G46" s="5"/>
      <c r="H46" s="33">
        <v>200</v>
      </c>
      <c r="I46" s="15"/>
      <c r="J46" s="5"/>
      <c r="K46" s="5" t="s">
        <v>47</v>
      </c>
      <c r="L46" s="15">
        <v>19400</v>
      </c>
      <c r="M46" s="5"/>
      <c r="N46" s="5"/>
      <c r="O46" s="5"/>
      <c r="P46" s="5"/>
      <c r="Q46" s="5"/>
      <c r="R46" s="5"/>
      <c r="S46" s="5"/>
      <c r="T46" s="5"/>
    </row>
    <row r="47" spans="1:20" x14ac:dyDescent="0.35">
      <c r="A47" s="64"/>
      <c r="B47" s="29">
        <f t="shared" si="0"/>
        <v>46</v>
      </c>
      <c r="C47" s="15">
        <v>660.44</v>
      </c>
      <c r="F47" s="5"/>
      <c r="G47" s="5"/>
      <c r="H47" s="33">
        <v>200</v>
      </c>
      <c r="I47" s="15"/>
      <c r="J47" s="5"/>
      <c r="K47" s="5"/>
      <c r="L47" s="15">
        <f>SUM(L45:L46)</f>
        <v>24299</v>
      </c>
      <c r="M47" s="5"/>
      <c r="N47" s="5"/>
      <c r="O47" s="5"/>
      <c r="P47" s="5"/>
      <c r="Q47" s="5"/>
      <c r="R47" s="5"/>
      <c r="S47" s="5"/>
      <c r="T47" s="5"/>
    </row>
    <row r="48" spans="1:20" x14ac:dyDescent="0.35">
      <c r="A48" s="64"/>
      <c r="B48" s="29">
        <f t="shared" si="0"/>
        <v>47</v>
      </c>
      <c r="C48" s="15">
        <v>660.44</v>
      </c>
      <c r="F48" s="5" t="s">
        <v>32</v>
      </c>
      <c r="G48" s="53">
        <v>4850</v>
      </c>
      <c r="H48" s="33">
        <v>200</v>
      </c>
      <c r="I48" s="15">
        <f>G48+800</f>
        <v>5650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35">
      <c r="A49" s="64"/>
      <c r="B49" s="29">
        <f t="shared" si="0"/>
        <v>48</v>
      </c>
      <c r="C49" s="15">
        <v>660.44</v>
      </c>
      <c r="F49" s="5"/>
      <c r="G49" s="5"/>
      <c r="H49" s="15">
        <v>200</v>
      </c>
      <c r="I49" s="15">
        <f>I48-L44</f>
        <v>3750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35">
      <c r="A50" s="64"/>
      <c r="B50" s="29">
        <f t="shared" si="0"/>
        <v>49</v>
      </c>
      <c r="C50" s="15"/>
      <c r="F50" s="5"/>
      <c r="G50" s="5"/>
      <c r="H50" s="15">
        <v>200</v>
      </c>
      <c r="I50" s="1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35">
      <c r="B51" s="30">
        <f t="shared" si="0"/>
        <v>50</v>
      </c>
      <c r="C51" s="18"/>
      <c r="F51" s="5"/>
      <c r="G51" s="5"/>
      <c r="H51" s="15">
        <v>200</v>
      </c>
      <c r="I51" s="1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35">
      <c r="B52" s="30">
        <f t="shared" si="0"/>
        <v>51</v>
      </c>
      <c r="C52" s="18"/>
      <c r="F52" s="5"/>
      <c r="G52" s="15">
        <v>9000</v>
      </c>
      <c r="H52" s="15">
        <v>200</v>
      </c>
      <c r="I52" s="15"/>
      <c r="J52" s="5"/>
      <c r="K52" s="5"/>
      <c r="L52" s="5"/>
      <c r="M52" s="5">
        <v>16857.330000000002</v>
      </c>
      <c r="N52" s="5"/>
      <c r="O52" s="5"/>
      <c r="P52" s="5"/>
      <c r="Q52" s="5"/>
      <c r="R52" s="5"/>
      <c r="S52" s="5"/>
      <c r="T52" s="5"/>
    </row>
    <row r="53" spans="1:20" x14ac:dyDescent="0.35">
      <c r="B53" s="30">
        <f t="shared" si="0"/>
        <v>52</v>
      </c>
      <c r="F53" s="5" t="s">
        <v>33</v>
      </c>
      <c r="G53" s="15">
        <v>4850</v>
      </c>
      <c r="H53" s="15">
        <v>200</v>
      </c>
      <c r="I53" s="1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35">
      <c r="B54" s="5"/>
      <c r="G54" s="1"/>
      <c r="I54" s="1"/>
    </row>
    <row r="55" spans="1:20" x14ac:dyDescent="0.35">
      <c r="C55" s="2">
        <f>SUM(C2:C53)</f>
        <v>29814.139999999989</v>
      </c>
      <c r="D55" s="2">
        <f>C55*2</f>
        <v>59628.279999999977</v>
      </c>
      <c r="E55" s="1">
        <f>SUM(E17:E43)</f>
        <v>0</v>
      </c>
      <c r="F55" s="1"/>
      <c r="G55" s="1">
        <f>SUM(G2:G54)</f>
        <v>82050</v>
      </c>
      <c r="H55" s="2">
        <f>SUM(H2:H53)</f>
        <v>10400</v>
      </c>
      <c r="I55" s="2">
        <f>SUM(I2:I53)</f>
        <v>225022.38000000009</v>
      </c>
      <c r="J55" s="39">
        <f>SUM(G55:I55)</f>
        <v>317472.38000000012</v>
      </c>
      <c r="L55" s="2"/>
    </row>
    <row r="56" spans="1:20" x14ac:dyDescent="0.35">
      <c r="L56" s="10"/>
    </row>
    <row r="57" spans="1:20" x14ac:dyDescent="0.35">
      <c r="D57" s="54">
        <f>D55</f>
        <v>59628.279999999977</v>
      </c>
    </row>
    <row r="58" spans="1:20" x14ac:dyDescent="0.35">
      <c r="D58" s="1">
        <f>D57-24300</f>
        <v>35328.279999999977</v>
      </c>
    </row>
  </sheetData>
  <mergeCells count="5">
    <mergeCell ref="A29:A32"/>
    <mergeCell ref="A33:A37"/>
    <mergeCell ref="A38:A41"/>
    <mergeCell ref="A42:A45"/>
    <mergeCell ref="A46:A5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08EE-852A-41BB-BC11-75436523AD32}">
  <dimension ref="A1:Q58"/>
  <sheetViews>
    <sheetView topLeftCell="A39" workbookViewId="0">
      <selection activeCell="H50" sqref="H50"/>
    </sheetView>
  </sheetViews>
  <sheetFormatPr baseColWidth="10" defaultRowHeight="14.5" x14ac:dyDescent="0.35"/>
  <cols>
    <col min="8" max="9" width="12.54296875" bestFit="1" customWidth="1"/>
    <col min="15" max="15" width="11.08984375" bestFit="1" customWidth="1"/>
    <col min="17" max="17" width="17.1796875" bestFit="1" customWidth="1"/>
  </cols>
  <sheetData>
    <row r="1" spans="1:17" x14ac:dyDescent="0.35">
      <c r="B1" t="s">
        <v>18</v>
      </c>
      <c r="F1" s="20" t="s">
        <v>16</v>
      </c>
      <c r="G1" s="32" t="s">
        <v>17</v>
      </c>
      <c r="H1" s="32" t="s">
        <v>23</v>
      </c>
      <c r="J1" t="s">
        <v>25</v>
      </c>
    </row>
    <row r="2" spans="1:17" x14ac:dyDescent="0.35">
      <c r="A2" s="21">
        <v>1</v>
      </c>
      <c r="B2" s="16">
        <v>349.44</v>
      </c>
      <c r="G2" s="36">
        <v>200</v>
      </c>
      <c r="H2" s="36">
        <v>5545.09</v>
      </c>
      <c r="J2">
        <v>1100</v>
      </c>
    </row>
    <row r="3" spans="1:17" x14ac:dyDescent="0.35">
      <c r="A3" s="21">
        <f>A2+1</f>
        <v>2</v>
      </c>
      <c r="B3" s="1">
        <v>611.52</v>
      </c>
      <c r="G3" s="36">
        <v>200</v>
      </c>
      <c r="H3" s="36">
        <v>5415.52</v>
      </c>
      <c r="Q3">
        <v>5600</v>
      </c>
    </row>
    <row r="4" spans="1:17" x14ac:dyDescent="0.35">
      <c r="A4" s="21">
        <f t="shared" ref="A4:A53" si="0">A3+1</f>
        <v>3</v>
      </c>
      <c r="B4" s="18">
        <v>611.52</v>
      </c>
      <c r="G4" s="36">
        <v>200</v>
      </c>
      <c r="H4" s="36">
        <v>5415.57</v>
      </c>
      <c r="Q4">
        <v>28790</v>
      </c>
    </row>
    <row r="5" spans="1:17" x14ac:dyDescent="0.35">
      <c r="A5" s="21">
        <f t="shared" si="0"/>
        <v>4</v>
      </c>
      <c r="B5" s="18">
        <v>611.52</v>
      </c>
      <c r="E5" t="s">
        <v>19</v>
      </c>
      <c r="F5" s="33">
        <v>4700</v>
      </c>
      <c r="G5" s="36">
        <v>200</v>
      </c>
      <c r="H5" s="36">
        <v>5415.57</v>
      </c>
    </row>
    <row r="6" spans="1:17" x14ac:dyDescent="0.35">
      <c r="A6" s="21">
        <f t="shared" si="0"/>
        <v>5</v>
      </c>
      <c r="B6" s="16">
        <v>524.16</v>
      </c>
      <c r="G6" s="36">
        <v>200</v>
      </c>
      <c r="H6" s="36">
        <v>7903.78</v>
      </c>
    </row>
    <row r="7" spans="1:17" x14ac:dyDescent="0.35">
      <c r="A7" s="22">
        <f t="shared" si="0"/>
        <v>6</v>
      </c>
      <c r="B7" s="18">
        <v>611.52</v>
      </c>
      <c r="F7" s="1">
        <v>5000</v>
      </c>
      <c r="G7" s="36">
        <v>200</v>
      </c>
      <c r="H7" s="36">
        <v>5415.56</v>
      </c>
    </row>
    <row r="8" spans="1:17" x14ac:dyDescent="0.35">
      <c r="A8" s="22">
        <f t="shared" si="0"/>
        <v>7</v>
      </c>
      <c r="B8" s="18">
        <v>611.52</v>
      </c>
      <c r="G8" s="36">
        <v>200</v>
      </c>
      <c r="H8" s="36">
        <v>5415.56</v>
      </c>
    </row>
    <row r="9" spans="1:17" x14ac:dyDescent="0.35">
      <c r="A9" s="22">
        <f t="shared" si="0"/>
        <v>8</v>
      </c>
      <c r="B9" s="18">
        <v>611.52</v>
      </c>
      <c r="E9" t="s">
        <v>20</v>
      </c>
      <c r="F9" s="33">
        <v>4750</v>
      </c>
      <c r="G9" s="36">
        <v>200</v>
      </c>
      <c r="H9" s="36">
        <v>7823.14</v>
      </c>
    </row>
    <row r="10" spans="1:17" x14ac:dyDescent="0.35">
      <c r="A10" s="22">
        <f t="shared" si="0"/>
        <v>9</v>
      </c>
      <c r="B10" s="18">
        <v>611.52</v>
      </c>
      <c r="G10" s="36">
        <v>200</v>
      </c>
      <c r="H10" s="36">
        <v>5415.56</v>
      </c>
    </row>
    <row r="11" spans="1:17" x14ac:dyDescent="0.35">
      <c r="A11" s="23">
        <f t="shared" si="0"/>
        <v>10</v>
      </c>
      <c r="B11" s="18">
        <v>611.52</v>
      </c>
      <c r="G11" s="36">
        <v>200</v>
      </c>
      <c r="H11" s="36">
        <v>5415.56</v>
      </c>
    </row>
    <row r="12" spans="1:17" x14ac:dyDescent="0.35">
      <c r="A12" s="23">
        <f t="shared" si="0"/>
        <v>11</v>
      </c>
      <c r="B12" s="18">
        <v>611.52</v>
      </c>
      <c r="G12" s="36">
        <v>200</v>
      </c>
      <c r="H12" s="36">
        <v>5496.2</v>
      </c>
    </row>
    <row r="13" spans="1:17" x14ac:dyDescent="0.35">
      <c r="A13" s="23">
        <f t="shared" si="0"/>
        <v>12</v>
      </c>
      <c r="B13" s="16">
        <v>524.16</v>
      </c>
      <c r="E13" t="s">
        <v>21</v>
      </c>
      <c r="F13" s="33">
        <v>4740</v>
      </c>
      <c r="G13" s="36">
        <v>200</v>
      </c>
      <c r="H13" s="36">
        <v>5415.56</v>
      </c>
    </row>
    <row r="14" spans="1:17" x14ac:dyDescent="0.35">
      <c r="A14" s="23">
        <f t="shared" si="0"/>
        <v>13</v>
      </c>
      <c r="B14" s="18">
        <v>611.52</v>
      </c>
      <c r="G14" s="36">
        <v>200</v>
      </c>
      <c r="H14" s="36">
        <v>7823.22</v>
      </c>
    </row>
    <row r="15" spans="1:17" x14ac:dyDescent="0.35">
      <c r="A15" s="24">
        <f t="shared" si="0"/>
        <v>14</v>
      </c>
      <c r="B15" s="18">
        <v>611.52</v>
      </c>
      <c r="G15" s="36">
        <v>200</v>
      </c>
      <c r="H15" s="36">
        <v>5496.2</v>
      </c>
    </row>
    <row r="16" spans="1:17" x14ac:dyDescent="0.35">
      <c r="A16" s="24">
        <f t="shared" si="0"/>
        <v>15</v>
      </c>
      <c r="B16" s="16">
        <v>524.16</v>
      </c>
      <c r="D16" s="20" t="s">
        <v>14</v>
      </c>
      <c r="G16" s="36">
        <v>200</v>
      </c>
      <c r="H16" s="36">
        <v>5415.52</v>
      </c>
    </row>
    <row r="17" spans="1:17" x14ac:dyDescent="0.35">
      <c r="A17" s="24">
        <f t="shared" si="0"/>
        <v>16</v>
      </c>
      <c r="B17" s="18">
        <v>611.52</v>
      </c>
      <c r="C17" s="5"/>
      <c r="D17" s="31">
        <v>500</v>
      </c>
      <c r="E17" s="20"/>
      <c r="G17" s="36">
        <v>200</v>
      </c>
      <c r="H17" s="36">
        <v>5415.56</v>
      </c>
    </row>
    <row r="18" spans="1:17" x14ac:dyDescent="0.35">
      <c r="A18" s="24">
        <f t="shared" si="0"/>
        <v>17</v>
      </c>
      <c r="B18" s="18">
        <v>611.52</v>
      </c>
      <c r="C18" s="5"/>
      <c r="D18" s="31">
        <v>500</v>
      </c>
      <c r="E18" t="s">
        <v>22</v>
      </c>
      <c r="F18" s="33">
        <v>4850</v>
      </c>
      <c r="G18" s="36">
        <v>200</v>
      </c>
      <c r="H18" s="36">
        <v>7823.22</v>
      </c>
    </row>
    <row r="19" spans="1:17" x14ac:dyDescent="0.35">
      <c r="A19" s="24">
        <f t="shared" si="0"/>
        <v>18</v>
      </c>
      <c r="B19" s="18">
        <v>611.52</v>
      </c>
      <c r="C19" s="5"/>
      <c r="D19" s="31">
        <v>500</v>
      </c>
      <c r="E19" s="15"/>
      <c r="G19" s="36">
        <v>200</v>
      </c>
      <c r="H19" s="36">
        <v>5496.2</v>
      </c>
    </row>
    <row r="20" spans="1:17" x14ac:dyDescent="0.35">
      <c r="A20" s="25">
        <f t="shared" si="0"/>
        <v>19</v>
      </c>
      <c r="B20" s="16">
        <v>524.16</v>
      </c>
      <c r="C20" s="5">
        <v>2024</v>
      </c>
      <c r="D20" s="31">
        <v>500</v>
      </c>
      <c r="E20" s="15"/>
      <c r="G20" s="36">
        <v>200</v>
      </c>
      <c r="H20" s="36">
        <v>5415.52</v>
      </c>
    </row>
    <row r="21" spans="1:17" x14ac:dyDescent="0.35">
      <c r="A21" s="25">
        <f t="shared" si="0"/>
        <v>20</v>
      </c>
      <c r="B21" s="18">
        <v>611.52</v>
      </c>
      <c r="C21" s="5"/>
      <c r="D21" s="31">
        <v>500</v>
      </c>
      <c r="E21" s="15"/>
      <c r="G21" s="36">
        <v>200</v>
      </c>
      <c r="H21" s="1">
        <v>5415.56</v>
      </c>
      <c r="I21" s="32" t="s">
        <v>15</v>
      </c>
    </row>
    <row r="22" spans="1:17" x14ac:dyDescent="0.35">
      <c r="A22" s="25">
        <f t="shared" si="0"/>
        <v>21</v>
      </c>
      <c r="B22" s="18">
        <v>611.52</v>
      </c>
      <c r="C22" s="5"/>
      <c r="D22" s="31">
        <v>500</v>
      </c>
      <c r="E22" s="20" t="s">
        <v>15</v>
      </c>
      <c r="F22" s="33">
        <v>4750</v>
      </c>
      <c r="G22" s="36">
        <v>200</v>
      </c>
      <c r="H22" s="1">
        <f>5415.56+I22</f>
        <v>27852.13</v>
      </c>
      <c r="I22" s="1">
        <v>22436.57</v>
      </c>
    </row>
    <row r="23" spans="1:17" x14ac:dyDescent="0.35">
      <c r="A23" s="25">
        <f t="shared" si="0"/>
        <v>22</v>
      </c>
      <c r="B23" s="18">
        <v>611.52</v>
      </c>
      <c r="C23" s="5"/>
      <c r="D23" s="34">
        <v>500</v>
      </c>
      <c r="E23" s="1">
        <v>19660</v>
      </c>
      <c r="F23" s="1"/>
      <c r="G23" s="36">
        <v>200</v>
      </c>
      <c r="H23" s="1">
        <v>5415.56</v>
      </c>
    </row>
    <row r="24" spans="1:17" x14ac:dyDescent="0.35">
      <c r="A24" s="26">
        <f t="shared" si="0"/>
        <v>23</v>
      </c>
      <c r="B24" s="18">
        <v>611.52</v>
      </c>
      <c r="C24" s="5"/>
      <c r="D24" s="31">
        <v>500</v>
      </c>
      <c r="E24" s="1"/>
      <c r="G24" s="36">
        <v>200</v>
      </c>
      <c r="H24" s="1">
        <v>7823.22</v>
      </c>
    </row>
    <row r="25" spans="1:17" x14ac:dyDescent="0.35">
      <c r="A25" s="26">
        <f t="shared" si="0"/>
        <v>24</v>
      </c>
      <c r="B25" s="18">
        <v>611.52</v>
      </c>
      <c r="C25" s="5"/>
      <c r="D25" s="31">
        <v>500</v>
      </c>
      <c r="E25" s="1"/>
      <c r="G25" s="36">
        <v>200</v>
      </c>
      <c r="H25" s="1">
        <v>5415.56</v>
      </c>
    </row>
    <row r="26" spans="1:17" x14ac:dyDescent="0.35">
      <c r="A26" s="26">
        <f t="shared" si="0"/>
        <v>25</v>
      </c>
      <c r="B26" s="18">
        <v>611.52</v>
      </c>
      <c r="C26" s="5"/>
      <c r="D26" s="31">
        <v>500</v>
      </c>
      <c r="E26" s="1" t="s">
        <v>24</v>
      </c>
      <c r="F26" s="1">
        <v>4720</v>
      </c>
      <c r="G26" s="36">
        <v>200</v>
      </c>
      <c r="H26" s="1">
        <v>5415.56</v>
      </c>
      <c r="M26" s="19" t="s">
        <v>11</v>
      </c>
      <c r="O26" s="1">
        <v>3000</v>
      </c>
    </row>
    <row r="27" spans="1:17" ht="17.25" customHeight="1" x14ac:dyDescent="0.55000000000000004">
      <c r="A27" s="26">
        <f t="shared" si="0"/>
        <v>26</v>
      </c>
      <c r="B27" s="18">
        <v>611.52</v>
      </c>
      <c r="D27" s="31">
        <v>500</v>
      </c>
      <c r="E27" s="1"/>
      <c r="G27" s="36">
        <v>200</v>
      </c>
      <c r="H27" s="1">
        <v>5415.56</v>
      </c>
      <c r="J27" s="1"/>
      <c r="M27" s="19" t="s">
        <v>12</v>
      </c>
      <c r="O27" s="1">
        <v>52884</v>
      </c>
      <c r="P27" s="1"/>
      <c r="Q27" s="35"/>
    </row>
    <row r="28" spans="1:17" x14ac:dyDescent="0.35">
      <c r="A28" s="7">
        <f t="shared" si="0"/>
        <v>27</v>
      </c>
      <c r="B28" s="18">
        <v>611.52</v>
      </c>
      <c r="D28" s="31">
        <v>500</v>
      </c>
      <c r="E28" s="1"/>
      <c r="G28" s="36">
        <v>200</v>
      </c>
      <c r="H28" s="1">
        <v>5415.56</v>
      </c>
      <c r="J28" s="1"/>
      <c r="M28" s="37" t="s">
        <v>13</v>
      </c>
      <c r="O28" s="1">
        <v>9646</v>
      </c>
    </row>
    <row r="29" spans="1:17" x14ac:dyDescent="0.35">
      <c r="A29" s="7">
        <f t="shared" si="0"/>
        <v>28</v>
      </c>
      <c r="B29" s="18">
        <v>611.52</v>
      </c>
      <c r="D29" s="31">
        <v>500</v>
      </c>
      <c r="E29" s="1"/>
      <c r="G29" s="1">
        <v>200</v>
      </c>
      <c r="H29" s="1">
        <v>7823.22</v>
      </c>
      <c r="J29" s="1"/>
      <c r="M29" s="2"/>
      <c r="O29" s="2">
        <f>SUM(O26:O28)</f>
        <v>65530</v>
      </c>
    </row>
    <row r="30" spans="1:17" x14ac:dyDescent="0.35">
      <c r="A30" s="7">
        <f t="shared" si="0"/>
        <v>29</v>
      </c>
      <c r="B30" s="18">
        <v>611.52</v>
      </c>
      <c r="D30" s="31">
        <v>500</v>
      </c>
      <c r="E30" s="1"/>
      <c r="F30" s="10"/>
      <c r="G30" s="15">
        <v>200</v>
      </c>
      <c r="H30" s="1">
        <v>5415.56</v>
      </c>
      <c r="M30" s="2"/>
      <c r="O30" s="2">
        <v>4700</v>
      </c>
    </row>
    <row r="31" spans="1:17" x14ac:dyDescent="0.35">
      <c r="A31" s="7">
        <f t="shared" si="0"/>
        <v>30</v>
      </c>
      <c r="B31" s="18">
        <v>611.52</v>
      </c>
      <c r="D31" s="31">
        <v>500</v>
      </c>
      <c r="E31" s="1" t="s">
        <v>29</v>
      </c>
      <c r="F31" s="1">
        <v>4700</v>
      </c>
      <c r="G31" s="15">
        <v>200</v>
      </c>
      <c r="H31" s="1">
        <v>5415.56</v>
      </c>
      <c r="J31" s="2"/>
      <c r="O31" s="1">
        <f>O29-O30</f>
        <v>60830</v>
      </c>
      <c r="Q31">
        <v>2800</v>
      </c>
    </row>
    <row r="32" spans="1:17" x14ac:dyDescent="0.35">
      <c r="A32" s="7">
        <f t="shared" si="0"/>
        <v>31</v>
      </c>
      <c r="B32" s="18">
        <v>611.52</v>
      </c>
      <c r="D32" s="31">
        <v>500</v>
      </c>
      <c r="E32" s="1"/>
      <c r="G32" s="15">
        <v>200</v>
      </c>
      <c r="H32" s="1">
        <v>7823.22</v>
      </c>
      <c r="O32" s="2"/>
      <c r="Q32" s="2">
        <f>Q31-Q27</f>
        <v>2800</v>
      </c>
    </row>
    <row r="33" spans="1:17" x14ac:dyDescent="0.35">
      <c r="A33" s="27">
        <f t="shared" si="0"/>
        <v>32</v>
      </c>
      <c r="B33" s="18">
        <v>611.52</v>
      </c>
      <c r="D33" s="31">
        <v>500</v>
      </c>
      <c r="E33" s="1"/>
      <c r="G33" s="15">
        <v>200</v>
      </c>
      <c r="H33" s="1">
        <v>5415.56</v>
      </c>
      <c r="I33" s="11"/>
      <c r="J33" s="2"/>
      <c r="K33" s="2"/>
      <c r="L33" s="2"/>
      <c r="P33" s="2"/>
    </row>
    <row r="34" spans="1:17" x14ac:dyDescent="0.35">
      <c r="A34" s="27">
        <f t="shared" si="0"/>
        <v>33</v>
      </c>
      <c r="B34" s="15">
        <v>611.52</v>
      </c>
      <c r="D34" s="31">
        <v>500</v>
      </c>
      <c r="E34" s="1"/>
      <c r="G34" s="1">
        <v>200</v>
      </c>
      <c r="H34" s="1">
        <v>5415.56</v>
      </c>
      <c r="I34" s="11"/>
      <c r="J34" s="2"/>
      <c r="K34" s="2"/>
      <c r="L34" s="2"/>
    </row>
    <row r="35" spans="1:17" x14ac:dyDescent="0.35">
      <c r="A35" s="27">
        <f t="shared" si="0"/>
        <v>34</v>
      </c>
      <c r="B35" s="16">
        <v>349.44</v>
      </c>
      <c r="D35" s="31">
        <v>500</v>
      </c>
      <c r="E35" s="1" t="s">
        <v>30</v>
      </c>
      <c r="F35" s="1">
        <v>4700</v>
      </c>
      <c r="G35" s="1">
        <v>200</v>
      </c>
      <c r="H35" s="1">
        <v>7823.22</v>
      </c>
      <c r="L35" s="18"/>
      <c r="N35" s="2">
        <f>C57-O29</f>
        <v>-24645.51999999999</v>
      </c>
    </row>
    <row r="36" spans="1:17" x14ac:dyDescent="0.35">
      <c r="A36" s="27">
        <f t="shared" si="0"/>
        <v>35</v>
      </c>
      <c r="B36" s="16">
        <v>524.16</v>
      </c>
      <c r="D36" s="1">
        <v>500</v>
      </c>
      <c r="E36" s="1"/>
      <c r="G36" s="1">
        <v>200</v>
      </c>
      <c r="H36" s="1">
        <v>5415.56</v>
      </c>
      <c r="L36" s="18"/>
    </row>
    <row r="37" spans="1:17" x14ac:dyDescent="0.35">
      <c r="A37" s="7">
        <f t="shared" si="0"/>
        <v>36</v>
      </c>
      <c r="B37" s="18"/>
      <c r="D37" s="1"/>
      <c r="E37" s="1"/>
      <c r="G37" s="1">
        <v>200</v>
      </c>
      <c r="H37" s="1">
        <v>7379.7</v>
      </c>
    </row>
    <row r="38" spans="1:17" x14ac:dyDescent="0.35">
      <c r="A38" s="7">
        <f t="shared" si="0"/>
        <v>37</v>
      </c>
      <c r="B38" s="18"/>
      <c r="D38" s="1"/>
      <c r="E38" s="1"/>
      <c r="G38" s="1">
        <v>200</v>
      </c>
      <c r="H38" s="1">
        <v>4804</v>
      </c>
    </row>
    <row r="39" spans="1:17" x14ac:dyDescent="0.35">
      <c r="A39" s="7">
        <f t="shared" si="0"/>
        <v>38</v>
      </c>
      <c r="B39" s="18"/>
      <c r="G39" s="1">
        <v>200</v>
      </c>
      <c r="H39" s="1">
        <v>4972.03</v>
      </c>
      <c r="I39">
        <v>4600</v>
      </c>
      <c r="L39" s="2"/>
      <c r="M39" s="38"/>
      <c r="N39" t="s">
        <v>26</v>
      </c>
    </row>
    <row r="40" spans="1:17" x14ac:dyDescent="0.35">
      <c r="A40" s="7">
        <f t="shared" si="0"/>
        <v>39</v>
      </c>
      <c r="B40" s="18"/>
      <c r="E40" t="s">
        <v>31</v>
      </c>
      <c r="F40" s="1">
        <v>4700</v>
      </c>
      <c r="G40" s="1">
        <v>200</v>
      </c>
      <c r="H40" s="1">
        <v>4804.04</v>
      </c>
      <c r="I40">
        <v>28200</v>
      </c>
    </row>
    <row r="41" spans="1:17" x14ac:dyDescent="0.35">
      <c r="A41" s="7">
        <f t="shared" si="0"/>
        <v>40</v>
      </c>
      <c r="B41" s="18"/>
      <c r="G41" s="1">
        <v>200</v>
      </c>
      <c r="H41" s="1">
        <v>7211.7</v>
      </c>
    </row>
    <row r="42" spans="1:17" x14ac:dyDescent="0.35">
      <c r="A42" s="28">
        <f t="shared" si="0"/>
        <v>41</v>
      </c>
      <c r="B42" s="18"/>
      <c r="F42" s="14">
        <v>5000</v>
      </c>
      <c r="G42" s="1">
        <v>200</v>
      </c>
      <c r="H42" s="1">
        <v>4804</v>
      </c>
    </row>
    <row r="43" spans="1:17" x14ac:dyDescent="0.35">
      <c r="A43" s="28">
        <f t="shared" si="0"/>
        <v>42</v>
      </c>
      <c r="B43" s="18"/>
      <c r="G43" s="1">
        <v>200</v>
      </c>
      <c r="H43" s="1">
        <v>4804</v>
      </c>
    </row>
    <row r="44" spans="1:17" x14ac:dyDescent="0.35">
      <c r="A44" s="28">
        <f t="shared" si="0"/>
        <v>43</v>
      </c>
      <c r="B44" s="18"/>
      <c r="G44" s="1">
        <v>200</v>
      </c>
      <c r="H44" s="1">
        <v>4972.12</v>
      </c>
    </row>
    <row r="45" spans="1:17" x14ac:dyDescent="0.35">
      <c r="A45" s="28">
        <f t="shared" si="0"/>
        <v>44</v>
      </c>
      <c r="B45" s="18"/>
      <c r="E45" t="s">
        <v>32</v>
      </c>
      <c r="F45" s="1">
        <v>4750</v>
      </c>
      <c r="G45" s="1">
        <v>200</v>
      </c>
      <c r="H45" s="1">
        <v>7211.62</v>
      </c>
      <c r="Q45">
        <v>40884.480000000003</v>
      </c>
    </row>
    <row r="46" spans="1:17" x14ac:dyDescent="0.35">
      <c r="A46" s="28">
        <f t="shared" si="0"/>
        <v>45</v>
      </c>
      <c r="B46" s="18"/>
      <c r="G46" s="1">
        <v>200</v>
      </c>
      <c r="H46" s="1">
        <v>4804.04</v>
      </c>
      <c r="Q46">
        <v>29000</v>
      </c>
    </row>
    <row r="47" spans="1:17" x14ac:dyDescent="0.35">
      <c r="A47" s="29">
        <f t="shared" si="0"/>
        <v>46</v>
      </c>
      <c r="B47" s="18"/>
      <c r="G47" s="1">
        <v>200</v>
      </c>
      <c r="H47" s="1">
        <v>4804.04</v>
      </c>
      <c r="Q47">
        <f>Q45-Q46</f>
        <v>11884.480000000003</v>
      </c>
    </row>
    <row r="48" spans="1:17" x14ac:dyDescent="0.35">
      <c r="A48" s="29">
        <f t="shared" si="0"/>
        <v>47</v>
      </c>
      <c r="B48" s="18"/>
      <c r="E48" t="s">
        <v>33</v>
      </c>
      <c r="F48" s="1">
        <v>4700</v>
      </c>
      <c r="G48" s="1">
        <v>200</v>
      </c>
      <c r="H48" s="1">
        <v>4804.6000000000004</v>
      </c>
    </row>
    <row r="49" spans="1:9" x14ac:dyDescent="0.35">
      <c r="A49" s="29">
        <f t="shared" si="0"/>
        <v>48</v>
      </c>
      <c r="B49" s="18"/>
      <c r="G49" s="1">
        <v>200</v>
      </c>
      <c r="H49" s="1">
        <v>4804</v>
      </c>
    </row>
    <row r="50" spans="1:9" x14ac:dyDescent="0.35">
      <c r="A50" s="29">
        <f t="shared" si="0"/>
        <v>49</v>
      </c>
      <c r="B50" s="18"/>
      <c r="G50" s="1">
        <v>200</v>
      </c>
      <c r="H50" s="1">
        <v>7211</v>
      </c>
    </row>
    <row r="51" spans="1:9" x14ac:dyDescent="0.35">
      <c r="A51" s="30">
        <f t="shared" si="0"/>
        <v>50</v>
      </c>
      <c r="B51" s="18"/>
      <c r="G51" s="1">
        <v>200</v>
      </c>
      <c r="H51" s="1">
        <v>4804</v>
      </c>
    </row>
    <row r="52" spans="1:9" x14ac:dyDescent="0.35">
      <c r="A52" s="30">
        <f t="shared" si="0"/>
        <v>51</v>
      </c>
      <c r="B52" s="18"/>
      <c r="G52" s="1">
        <v>200</v>
      </c>
      <c r="H52" s="1">
        <v>4804</v>
      </c>
    </row>
    <row r="53" spans="1:9" x14ac:dyDescent="0.35">
      <c r="A53" s="30">
        <f t="shared" si="0"/>
        <v>52</v>
      </c>
      <c r="F53" s="14">
        <v>5000</v>
      </c>
      <c r="G53" s="1">
        <v>200</v>
      </c>
      <c r="H53" s="1">
        <v>4804</v>
      </c>
    </row>
    <row r="54" spans="1:9" x14ac:dyDescent="0.35">
      <c r="A54" s="5"/>
      <c r="F54" s="1"/>
      <c r="H54" s="1"/>
    </row>
    <row r="55" spans="1:9" x14ac:dyDescent="0.35">
      <c r="B55" s="2">
        <f>SUM(B2:B53)</f>
        <v>20442.240000000005</v>
      </c>
      <c r="C55" s="2">
        <f>B55*2</f>
        <v>40884.48000000001</v>
      </c>
      <c r="D55" s="1">
        <f>SUM(D17:D43)</f>
        <v>10000</v>
      </c>
      <c r="E55" s="1"/>
      <c r="F55" s="1">
        <f>SUM(F2:F54)</f>
        <v>67060</v>
      </c>
      <c r="G55" s="2">
        <f>SUM(G2:G53)</f>
        <v>10400</v>
      </c>
      <c r="H55" s="2">
        <f>SUM(H2:H53)</f>
        <v>323497.16999999993</v>
      </c>
      <c r="I55" s="39">
        <f>SUM(F55:H55)</f>
        <v>400957.16999999993</v>
      </c>
    </row>
    <row r="57" spans="1:9" x14ac:dyDescent="0.35">
      <c r="C57" s="2">
        <f>C55</f>
        <v>40884.48000000001</v>
      </c>
    </row>
    <row r="58" spans="1:9" x14ac:dyDescent="0.35">
      <c r="C58" s="1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614B-6BB4-462E-94EF-D3EE28CDF0F7}">
  <dimension ref="A1:R55"/>
  <sheetViews>
    <sheetView topLeftCell="A37" workbookViewId="0">
      <selection activeCell="E23" sqref="E23"/>
    </sheetView>
  </sheetViews>
  <sheetFormatPr baseColWidth="10" defaultRowHeight="14.5" x14ac:dyDescent="0.35"/>
  <sheetData>
    <row r="1" spans="1:7" x14ac:dyDescent="0.35">
      <c r="F1" s="20" t="s">
        <v>16</v>
      </c>
      <c r="G1" s="32" t="s">
        <v>17</v>
      </c>
    </row>
    <row r="2" spans="1:7" x14ac:dyDescent="0.35">
      <c r="A2">
        <v>1</v>
      </c>
      <c r="B2" s="1">
        <v>546</v>
      </c>
      <c r="D2">
        <v>546</v>
      </c>
      <c r="F2" s="1">
        <v>5000</v>
      </c>
      <c r="G2" s="1">
        <v>200</v>
      </c>
    </row>
    <row r="3" spans="1:7" x14ac:dyDescent="0.35">
      <c r="A3">
        <f>A2+1</f>
        <v>2</v>
      </c>
      <c r="B3" s="1">
        <v>546</v>
      </c>
      <c r="D3">
        <v>546</v>
      </c>
      <c r="G3" s="1">
        <v>200</v>
      </c>
    </row>
    <row r="4" spans="1:7" x14ac:dyDescent="0.35">
      <c r="A4">
        <f t="shared" ref="A4:A49" si="0">A3+1</f>
        <v>3</v>
      </c>
      <c r="B4" s="1">
        <v>546</v>
      </c>
      <c r="D4">
        <v>546</v>
      </c>
      <c r="G4" s="1">
        <v>200</v>
      </c>
    </row>
    <row r="5" spans="1:7" x14ac:dyDescent="0.35">
      <c r="A5">
        <f t="shared" si="0"/>
        <v>4</v>
      </c>
      <c r="B5" s="1">
        <v>546</v>
      </c>
      <c r="D5">
        <v>546</v>
      </c>
      <c r="F5" s="1">
        <v>4100</v>
      </c>
      <c r="G5" s="1">
        <v>200</v>
      </c>
    </row>
    <row r="6" spans="1:7" x14ac:dyDescent="0.35">
      <c r="A6">
        <f t="shared" si="0"/>
        <v>5</v>
      </c>
      <c r="B6" s="1">
        <v>546</v>
      </c>
      <c r="D6" s="5">
        <v>546</v>
      </c>
      <c r="G6" s="1">
        <v>200</v>
      </c>
    </row>
    <row r="7" spans="1:7" x14ac:dyDescent="0.35">
      <c r="A7">
        <f t="shared" si="0"/>
        <v>6</v>
      </c>
      <c r="B7" s="1">
        <v>546</v>
      </c>
      <c r="D7" s="5">
        <v>546</v>
      </c>
      <c r="F7" s="1">
        <v>5000</v>
      </c>
      <c r="G7" s="1">
        <v>200</v>
      </c>
    </row>
    <row r="8" spans="1:7" x14ac:dyDescent="0.35">
      <c r="A8">
        <f t="shared" si="0"/>
        <v>7</v>
      </c>
      <c r="B8" s="12">
        <v>0</v>
      </c>
      <c r="D8">
        <v>546</v>
      </c>
      <c r="G8" s="1">
        <v>200</v>
      </c>
    </row>
    <row r="9" spans="1:7" x14ac:dyDescent="0.35">
      <c r="A9">
        <f t="shared" si="0"/>
        <v>8</v>
      </c>
      <c r="B9" s="12">
        <v>0</v>
      </c>
      <c r="D9">
        <v>611</v>
      </c>
      <c r="F9" s="1"/>
      <c r="G9" s="1">
        <v>200</v>
      </c>
    </row>
    <row r="10" spans="1:7" x14ac:dyDescent="0.35">
      <c r="A10">
        <f t="shared" si="0"/>
        <v>9</v>
      </c>
      <c r="B10" s="12">
        <v>0</v>
      </c>
      <c r="D10">
        <v>611</v>
      </c>
      <c r="G10" s="1">
        <v>200</v>
      </c>
    </row>
    <row r="11" spans="1:7" x14ac:dyDescent="0.35">
      <c r="A11">
        <f t="shared" si="0"/>
        <v>10</v>
      </c>
      <c r="B11" s="12">
        <v>0</v>
      </c>
      <c r="D11">
        <v>611</v>
      </c>
      <c r="G11" s="1">
        <v>200</v>
      </c>
    </row>
    <row r="12" spans="1:7" x14ac:dyDescent="0.35">
      <c r="A12">
        <f t="shared" si="0"/>
        <v>11</v>
      </c>
      <c r="B12" s="12">
        <v>0</v>
      </c>
      <c r="D12">
        <v>611</v>
      </c>
      <c r="G12" s="1">
        <v>200</v>
      </c>
    </row>
    <row r="13" spans="1:7" x14ac:dyDescent="0.35">
      <c r="A13">
        <f t="shared" si="0"/>
        <v>12</v>
      </c>
      <c r="B13" s="12">
        <v>0</v>
      </c>
      <c r="D13">
        <v>611</v>
      </c>
      <c r="F13" s="1"/>
      <c r="G13" s="1">
        <v>200</v>
      </c>
    </row>
    <row r="14" spans="1:7" x14ac:dyDescent="0.35">
      <c r="A14">
        <f t="shared" si="0"/>
        <v>13</v>
      </c>
      <c r="B14" s="12">
        <v>0</v>
      </c>
      <c r="D14">
        <v>611</v>
      </c>
      <c r="F14" s="1">
        <v>4700</v>
      </c>
      <c r="G14" s="1">
        <v>200</v>
      </c>
    </row>
    <row r="15" spans="1:7" x14ac:dyDescent="0.35">
      <c r="A15">
        <f t="shared" si="0"/>
        <v>14</v>
      </c>
      <c r="B15" s="12">
        <v>0</v>
      </c>
      <c r="D15">
        <v>611</v>
      </c>
      <c r="F15" s="1">
        <v>4700</v>
      </c>
      <c r="G15" s="1">
        <v>200</v>
      </c>
    </row>
    <row r="16" spans="1:7" x14ac:dyDescent="0.35">
      <c r="A16">
        <f t="shared" si="0"/>
        <v>15</v>
      </c>
      <c r="B16" s="12">
        <v>0</v>
      </c>
      <c r="D16">
        <v>611</v>
      </c>
      <c r="F16" s="1">
        <v>4700</v>
      </c>
      <c r="G16" s="1">
        <v>200</v>
      </c>
    </row>
    <row r="17" spans="1:18" x14ac:dyDescent="0.35">
      <c r="A17">
        <f t="shared" si="0"/>
        <v>16</v>
      </c>
      <c r="B17" s="12">
        <v>0</v>
      </c>
      <c r="C17" s="5"/>
      <c r="D17">
        <v>611</v>
      </c>
      <c r="E17" s="20"/>
      <c r="F17" s="1">
        <v>4700</v>
      </c>
      <c r="G17" s="1">
        <v>200</v>
      </c>
    </row>
    <row r="18" spans="1:18" x14ac:dyDescent="0.35">
      <c r="A18">
        <f t="shared" si="0"/>
        <v>17</v>
      </c>
      <c r="B18" s="12">
        <v>0</v>
      </c>
      <c r="C18" s="5"/>
      <c r="D18">
        <v>611</v>
      </c>
      <c r="F18" s="1">
        <v>4100</v>
      </c>
      <c r="G18" s="1">
        <v>200</v>
      </c>
    </row>
    <row r="19" spans="1:18" x14ac:dyDescent="0.35">
      <c r="A19">
        <f t="shared" si="0"/>
        <v>18</v>
      </c>
      <c r="B19" s="12">
        <v>0</v>
      </c>
      <c r="C19" s="5"/>
      <c r="D19">
        <v>611</v>
      </c>
      <c r="E19" s="15"/>
      <c r="G19" s="1">
        <v>200</v>
      </c>
    </row>
    <row r="20" spans="1:18" x14ac:dyDescent="0.35">
      <c r="A20">
        <f t="shared" si="0"/>
        <v>19</v>
      </c>
      <c r="B20" s="1">
        <v>524.16</v>
      </c>
      <c r="C20" s="5"/>
      <c r="D20">
        <v>611</v>
      </c>
      <c r="E20" s="15"/>
      <c r="G20" s="1">
        <v>200</v>
      </c>
    </row>
    <row r="21" spans="1:18" x14ac:dyDescent="0.35">
      <c r="A21">
        <f t="shared" si="0"/>
        <v>20</v>
      </c>
      <c r="B21" s="1">
        <v>611.52</v>
      </c>
      <c r="C21" s="5"/>
      <c r="D21">
        <v>611</v>
      </c>
      <c r="E21" s="15"/>
      <c r="G21" s="1">
        <v>200</v>
      </c>
    </row>
    <row r="22" spans="1:18" x14ac:dyDescent="0.35">
      <c r="A22">
        <f t="shared" si="0"/>
        <v>21</v>
      </c>
      <c r="B22" s="1">
        <v>611.52</v>
      </c>
      <c r="C22" s="5"/>
      <c r="D22">
        <v>611</v>
      </c>
      <c r="E22" s="20" t="s">
        <v>15</v>
      </c>
      <c r="F22" s="1">
        <v>4100</v>
      </c>
      <c r="G22" s="1">
        <v>200</v>
      </c>
    </row>
    <row r="23" spans="1:18" x14ac:dyDescent="0.35">
      <c r="A23" s="5">
        <f t="shared" si="0"/>
        <v>22</v>
      </c>
      <c r="B23" s="1">
        <v>611.52</v>
      </c>
      <c r="C23" s="5"/>
      <c r="D23">
        <v>611</v>
      </c>
      <c r="E23" s="1">
        <v>20800</v>
      </c>
      <c r="F23" s="1"/>
      <c r="G23" s="1">
        <v>200</v>
      </c>
    </row>
    <row r="24" spans="1:18" x14ac:dyDescent="0.35">
      <c r="A24" s="5">
        <f t="shared" si="0"/>
        <v>23</v>
      </c>
      <c r="B24" s="1">
        <v>611.52</v>
      </c>
      <c r="C24" s="5"/>
      <c r="D24">
        <v>611</v>
      </c>
      <c r="E24" s="1"/>
      <c r="G24" s="1">
        <v>200</v>
      </c>
    </row>
    <row r="25" spans="1:18" x14ac:dyDescent="0.35">
      <c r="A25" s="5">
        <f t="shared" si="0"/>
        <v>24</v>
      </c>
      <c r="B25" s="1">
        <v>611.52</v>
      </c>
      <c r="C25" s="5"/>
      <c r="D25">
        <v>611</v>
      </c>
      <c r="E25" s="1"/>
      <c r="G25" s="1">
        <v>200</v>
      </c>
    </row>
    <row r="26" spans="1:18" x14ac:dyDescent="0.35">
      <c r="A26" s="5">
        <f t="shared" si="0"/>
        <v>25</v>
      </c>
      <c r="B26" s="1">
        <v>611.52</v>
      </c>
      <c r="C26" s="5"/>
      <c r="D26">
        <v>611</v>
      </c>
      <c r="E26" s="1"/>
      <c r="F26" s="1">
        <v>4100</v>
      </c>
      <c r="G26" s="1">
        <v>200</v>
      </c>
    </row>
    <row r="27" spans="1:18" x14ac:dyDescent="0.35">
      <c r="A27" s="5">
        <f t="shared" si="0"/>
        <v>26</v>
      </c>
      <c r="B27" s="1">
        <v>611.52</v>
      </c>
      <c r="D27" s="17">
        <v>524.16</v>
      </c>
      <c r="E27" s="1"/>
      <c r="G27" s="1">
        <v>200</v>
      </c>
      <c r="N27" t="s">
        <v>7</v>
      </c>
      <c r="Q27">
        <v>31749</v>
      </c>
      <c r="R27" t="s">
        <v>10</v>
      </c>
    </row>
    <row r="28" spans="1:18" x14ac:dyDescent="0.35">
      <c r="A28" s="5">
        <f t="shared" si="0"/>
        <v>27</v>
      </c>
      <c r="B28" s="1">
        <v>611.52</v>
      </c>
      <c r="D28" s="17">
        <v>524.16</v>
      </c>
      <c r="E28" s="1"/>
      <c r="G28" s="1">
        <v>200</v>
      </c>
      <c r="N28" t="s">
        <v>8</v>
      </c>
      <c r="Q28">
        <v>3400</v>
      </c>
    </row>
    <row r="29" spans="1:18" x14ac:dyDescent="0.35">
      <c r="A29" s="5">
        <f t="shared" si="0"/>
        <v>28</v>
      </c>
      <c r="B29" s="16">
        <v>436</v>
      </c>
      <c r="D29" s="17">
        <v>524.16</v>
      </c>
      <c r="E29" s="1"/>
      <c r="G29" s="1">
        <v>200</v>
      </c>
      <c r="N29" t="s">
        <v>9</v>
      </c>
      <c r="Q29">
        <v>3400</v>
      </c>
    </row>
    <row r="30" spans="1:18" x14ac:dyDescent="0.35">
      <c r="A30" s="5">
        <f t="shared" si="0"/>
        <v>29</v>
      </c>
      <c r="B30" s="1">
        <v>611.52</v>
      </c>
      <c r="D30">
        <v>611</v>
      </c>
      <c r="E30" s="1"/>
      <c r="F30" s="10"/>
      <c r="G30" s="1">
        <v>200</v>
      </c>
      <c r="N30" t="s">
        <v>5</v>
      </c>
      <c r="Q30">
        <v>5400</v>
      </c>
      <c r="R30">
        <f>Q28+Q29+R31+Q30+Q31</f>
        <v>16400</v>
      </c>
    </row>
    <row r="31" spans="1:18" x14ac:dyDescent="0.35">
      <c r="A31" s="5">
        <f t="shared" si="0"/>
        <v>30</v>
      </c>
      <c r="B31" s="1">
        <v>611.52</v>
      </c>
      <c r="D31">
        <v>611</v>
      </c>
      <c r="E31" s="1"/>
      <c r="F31" s="1">
        <v>4100</v>
      </c>
      <c r="G31" s="1">
        <v>200</v>
      </c>
      <c r="N31" t="s">
        <v>6</v>
      </c>
      <c r="O31">
        <v>39396.6</v>
      </c>
      <c r="Q31">
        <v>4200</v>
      </c>
    </row>
    <row r="32" spans="1:18" x14ac:dyDescent="0.35">
      <c r="A32" s="5">
        <f t="shared" si="0"/>
        <v>31</v>
      </c>
      <c r="B32" s="1">
        <v>611.52</v>
      </c>
      <c r="D32">
        <v>611</v>
      </c>
      <c r="E32" s="1"/>
      <c r="G32" s="1">
        <v>200</v>
      </c>
      <c r="O32">
        <f>SUM(O27:O31)</f>
        <v>39396.6</v>
      </c>
      <c r="R32">
        <f>Q27-R30</f>
        <v>15349</v>
      </c>
    </row>
    <row r="33" spans="1:15" x14ac:dyDescent="0.35">
      <c r="A33" s="5">
        <f t="shared" si="0"/>
        <v>32</v>
      </c>
      <c r="B33" s="1">
        <v>611.52</v>
      </c>
      <c r="D33" s="17">
        <v>0</v>
      </c>
      <c r="E33" s="1"/>
      <c r="G33" s="1">
        <v>200</v>
      </c>
      <c r="H33" s="11"/>
      <c r="I33" s="2"/>
      <c r="J33" s="2"/>
      <c r="K33" s="2"/>
      <c r="O33" s="2">
        <f>O32-C51</f>
        <v>7338.2799999999843</v>
      </c>
    </row>
    <row r="34" spans="1:15" x14ac:dyDescent="0.35">
      <c r="A34" s="5">
        <f t="shared" si="0"/>
        <v>33</v>
      </c>
      <c r="B34" s="1">
        <v>611.52</v>
      </c>
      <c r="D34">
        <v>611</v>
      </c>
      <c r="E34" s="1"/>
      <c r="G34" s="1">
        <v>200</v>
      </c>
      <c r="H34" s="13">
        <v>12</v>
      </c>
      <c r="I34" s="2">
        <f>G34*H34</f>
        <v>2400</v>
      </c>
      <c r="J34" s="2">
        <f>I34*0.25</f>
        <v>600</v>
      </c>
      <c r="K34" s="2">
        <f>I34+J34</f>
        <v>3000</v>
      </c>
    </row>
    <row r="35" spans="1:15" x14ac:dyDescent="0.35">
      <c r="A35" s="5">
        <f t="shared" si="0"/>
        <v>34</v>
      </c>
      <c r="B35" s="1">
        <v>611.52</v>
      </c>
      <c r="D35">
        <v>611</v>
      </c>
      <c r="E35" s="1"/>
      <c r="F35" s="1">
        <v>4100</v>
      </c>
      <c r="G35" s="1">
        <v>200</v>
      </c>
      <c r="K35" s="1">
        <f>G34*7</f>
        <v>1400</v>
      </c>
    </row>
    <row r="36" spans="1:15" x14ac:dyDescent="0.35">
      <c r="A36" s="5">
        <f t="shared" si="0"/>
        <v>35</v>
      </c>
      <c r="B36" s="16">
        <v>524.16</v>
      </c>
      <c r="D36" s="17">
        <v>349</v>
      </c>
      <c r="E36" s="1"/>
      <c r="G36" s="1">
        <v>200</v>
      </c>
      <c r="K36" s="1">
        <f>G34*7</f>
        <v>1400</v>
      </c>
    </row>
    <row r="37" spans="1:15" x14ac:dyDescent="0.35">
      <c r="A37" s="5">
        <f t="shared" si="0"/>
        <v>36</v>
      </c>
      <c r="B37" s="1">
        <v>611.52</v>
      </c>
      <c r="D37">
        <v>611</v>
      </c>
      <c r="E37" s="1"/>
      <c r="G37" s="1">
        <v>200</v>
      </c>
    </row>
    <row r="38" spans="1:15" x14ac:dyDescent="0.35">
      <c r="A38" s="5">
        <f t="shared" si="0"/>
        <v>37</v>
      </c>
      <c r="B38" s="1">
        <v>611.52</v>
      </c>
      <c r="D38">
        <v>611</v>
      </c>
      <c r="E38" s="1"/>
      <c r="G38" s="1">
        <v>200</v>
      </c>
    </row>
    <row r="39" spans="1:15" x14ac:dyDescent="0.35">
      <c r="A39" s="5">
        <f t="shared" si="0"/>
        <v>38</v>
      </c>
      <c r="B39" s="1">
        <v>611.52</v>
      </c>
      <c r="D39" s="17">
        <v>349.44</v>
      </c>
      <c r="G39" s="1">
        <v>200</v>
      </c>
      <c r="K39" s="2"/>
    </row>
    <row r="40" spans="1:15" x14ac:dyDescent="0.35">
      <c r="A40" s="5">
        <f t="shared" si="0"/>
        <v>39</v>
      </c>
      <c r="B40" s="16">
        <v>262</v>
      </c>
      <c r="D40">
        <v>611</v>
      </c>
      <c r="F40" s="1">
        <v>4100</v>
      </c>
      <c r="G40" s="1">
        <v>200</v>
      </c>
    </row>
    <row r="41" spans="1:15" x14ac:dyDescent="0.35">
      <c r="A41" s="5">
        <f t="shared" si="0"/>
        <v>40</v>
      </c>
      <c r="B41" s="15">
        <v>611</v>
      </c>
      <c r="D41">
        <v>611</v>
      </c>
      <c r="F41" s="1">
        <v>4700</v>
      </c>
      <c r="G41" s="1">
        <v>200</v>
      </c>
      <c r="J41">
        <v>41834</v>
      </c>
      <c r="L41">
        <v>39374</v>
      </c>
      <c r="N41">
        <v>41834</v>
      </c>
    </row>
    <row r="42" spans="1:15" x14ac:dyDescent="0.35">
      <c r="A42" s="5">
        <f t="shared" si="0"/>
        <v>41</v>
      </c>
      <c r="B42" s="14"/>
      <c r="G42" s="1">
        <v>200</v>
      </c>
      <c r="J42">
        <v>22518</v>
      </c>
      <c r="L42">
        <v>22518.42</v>
      </c>
      <c r="N42">
        <v>39374</v>
      </c>
    </row>
    <row r="43" spans="1:15" x14ac:dyDescent="0.35">
      <c r="A43" s="5">
        <f t="shared" si="0"/>
        <v>42</v>
      </c>
      <c r="B43" s="14"/>
      <c r="G43" s="1">
        <v>200</v>
      </c>
      <c r="J43">
        <f>J41-J42</f>
        <v>19316</v>
      </c>
      <c r="L43">
        <f>L41-L42</f>
        <v>16855.580000000002</v>
      </c>
      <c r="N43">
        <f>N41-N42</f>
        <v>2460</v>
      </c>
    </row>
    <row r="44" spans="1:15" x14ac:dyDescent="0.35">
      <c r="A44" s="5">
        <f t="shared" si="0"/>
        <v>43</v>
      </c>
      <c r="B44" s="14"/>
      <c r="G44" s="1">
        <v>200</v>
      </c>
    </row>
    <row r="45" spans="1:15" x14ac:dyDescent="0.35">
      <c r="A45" s="5">
        <f t="shared" si="0"/>
        <v>44</v>
      </c>
      <c r="B45" s="14"/>
      <c r="F45" s="1">
        <v>4100</v>
      </c>
      <c r="G45" s="1">
        <v>200</v>
      </c>
    </row>
    <row r="46" spans="1:15" x14ac:dyDescent="0.35">
      <c r="A46" s="5">
        <f t="shared" si="0"/>
        <v>45</v>
      </c>
      <c r="B46" s="14"/>
      <c r="G46" s="1">
        <v>200</v>
      </c>
    </row>
    <row r="47" spans="1:15" x14ac:dyDescent="0.35">
      <c r="A47" s="5">
        <f t="shared" si="0"/>
        <v>46</v>
      </c>
      <c r="B47" s="14"/>
      <c r="G47" s="1">
        <v>200</v>
      </c>
    </row>
    <row r="48" spans="1:15" x14ac:dyDescent="0.35">
      <c r="A48" s="5">
        <f t="shared" si="0"/>
        <v>47</v>
      </c>
      <c r="B48" s="14"/>
      <c r="F48" s="1">
        <v>4100</v>
      </c>
      <c r="G48" s="1">
        <v>200</v>
      </c>
    </row>
    <row r="49" spans="1:7" x14ac:dyDescent="0.35">
      <c r="A49" s="5">
        <f t="shared" si="0"/>
        <v>48</v>
      </c>
      <c r="B49" s="14"/>
      <c r="G49" s="1">
        <v>200</v>
      </c>
    </row>
    <row r="50" spans="1:7" x14ac:dyDescent="0.35">
      <c r="D50">
        <f>SUM(D2:D49)</f>
        <v>22589.919999999998</v>
      </c>
      <c r="G50" s="1">
        <v>200</v>
      </c>
    </row>
    <row r="51" spans="1:7" x14ac:dyDescent="0.35">
      <c r="B51" s="2">
        <f>SUM(B2:B50)</f>
        <v>16029.160000000007</v>
      </c>
      <c r="C51" s="2">
        <f>B51*2</f>
        <v>32058.320000000014</v>
      </c>
      <c r="G51" s="1">
        <v>200</v>
      </c>
    </row>
    <row r="52" spans="1:7" x14ac:dyDescent="0.35">
      <c r="G52" s="1">
        <v>200</v>
      </c>
    </row>
    <row r="53" spans="1:7" x14ac:dyDescent="0.35">
      <c r="C53" s="2">
        <f>C51</f>
        <v>32058.320000000014</v>
      </c>
      <c r="F53" s="1">
        <v>4100</v>
      </c>
      <c r="G53" s="1">
        <v>200</v>
      </c>
    </row>
    <row r="54" spans="1:7" x14ac:dyDescent="0.35">
      <c r="F54" s="1"/>
    </row>
    <row r="55" spans="1:7" x14ac:dyDescent="0.35">
      <c r="E55" s="1"/>
      <c r="F55" s="1">
        <f>SUM(F2:F54)</f>
        <v>74500</v>
      </c>
      <c r="G55" s="2">
        <f>SUM(G2:G53)</f>
        <v>10400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6D96-1EA6-4CBF-B770-182D01EC5621}">
  <sheetPr codeName="Hoja1"/>
  <dimension ref="A2:K55"/>
  <sheetViews>
    <sheetView topLeftCell="A37" workbookViewId="0">
      <selection activeCell="L7" sqref="L7"/>
    </sheetView>
  </sheetViews>
  <sheetFormatPr baseColWidth="10" defaultRowHeight="14.5" x14ac:dyDescent="0.35"/>
  <sheetData>
    <row r="2" spans="1:2" x14ac:dyDescent="0.35">
      <c r="A2">
        <v>1</v>
      </c>
      <c r="B2" s="1">
        <v>390</v>
      </c>
    </row>
    <row r="3" spans="1:2" x14ac:dyDescent="0.35">
      <c r="A3">
        <f>A2+1</f>
        <v>2</v>
      </c>
      <c r="B3" s="1">
        <v>390</v>
      </c>
    </row>
    <row r="4" spans="1:2" x14ac:dyDescent="0.35">
      <c r="A4">
        <f t="shared" ref="A4:A49" si="0">A3+1</f>
        <v>3</v>
      </c>
      <c r="B4" s="1">
        <v>390</v>
      </c>
    </row>
    <row r="5" spans="1:2" x14ac:dyDescent="0.35">
      <c r="A5">
        <f t="shared" si="0"/>
        <v>4</v>
      </c>
      <c r="B5" s="1">
        <v>390</v>
      </c>
    </row>
    <row r="6" spans="1:2" x14ac:dyDescent="0.35">
      <c r="A6">
        <f t="shared" si="0"/>
        <v>5</v>
      </c>
      <c r="B6" s="1">
        <v>390</v>
      </c>
    </row>
    <row r="7" spans="1:2" x14ac:dyDescent="0.35">
      <c r="A7">
        <f t="shared" si="0"/>
        <v>6</v>
      </c>
      <c r="B7" s="1">
        <v>390</v>
      </c>
    </row>
    <row r="8" spans="1:2" x14ac:dyDescent="0.35">
      <c r="A8">
        <f t="shared" si="0"/>
        <v>7</v>
      </c>
      <c r="B8" s="1">
        <v>390</v>
      </c>
    </row>
    <row r="9" spans="1:2" x14ac:dyDescent="0.35">
      <c r="A9">
        <f t="shared" si="0"/>
        <v>8</v>
      </c>
      <c r="B9" s="1">
        <v>390</v>
      </c>
    </row>
    <row r="10" spans="1:2" x14ac:dyDescent="0.35">
      <c r="A10">
        <f t="shared" si="0"/>
        <v>9</v>
      </c>
      <c r="B10" s="1">
        <v>455</v>
      </c>
    </row>
    <row r="11" spans="1:2" x14ac:dyDescent="0.35">
      <c r="A11">
        <f t="shared" si="0"/>
        <v>10</v>
      </c>
      <c r="B11" s="1">
        <v>390</v>
      </c>
    </row>
    <row r="12" spans="1:2" x14ac:dyDescent="0.35">
      <c r="A12">
        <f t="shared" si="0"/>
        <v>11</v>
      </c>
      <c r="B12" s="1">
        <v>390</v>
      </c>
    </row>
    <row r="13" spans="1:2" x14ac:dyDescent="0.35">
      <c r="A13">
        <f t="shared" si="0"/>
        <v>12</v>
      </c>
      <c r="B13" s="1">
        <v>390</v>
      </c>
    </row>
    <row r="14" spans="1:2" x14ac:dyDescent="0.35">
      <c r="A14">
        <f t="shared" si="0"/>
        <v>13</v>
      </c>
      <c r="B14" s="1">
        <v>390</v>
      </c>
    </row>
    <row r="15" spans="1:2" x14ac:dyDescent="0.35">
      <c r="A15">
        <f t="shared" si="0"/>
        <v>14</v>
      </c>
      <c r="B15" s="1">
        <v>390</v>
      </c>
    </row>
    <row r="16" spans="1:2" x14ac:dyDescent="0.35">
      <c r="A16">
        <f t="shared" si="0"/>
        <v>15</v>
      </c>
      <c r="B16" s="1">
        <v>390</v>
      </c>
    </row>
    <row r="17" spans="1:7" x14ac:dyDescent="0.35">
      <c r="A17">
        <f t="shared" si="0"/>
        <v>16</v>
      </c>
      <c r="B17" s="1">
        <v>455</v>
      </c>
      <c r="C17" s="5"/>
    </row>
    <row r="18" spans="1:7" x14ac:dyDescent="0.35">
      <c r="A18">
        <f t="shared" si="0"/>
        <v>17</v>
      </c>
      <c r="B18" s="1">
        <v>390</v>
      </c>
      <c r="C18" s="5"/>
    </row>
    <row r="19" spans="1:7" x14ac:dyDescent="0.35">
      <c r="A19">
        <f t="shared" si="0"/>
        <v>18</v>
      </c>
      <c r="B19" s="1">
        <v>390</v>
      </c>
      <c r="C19" s="5"/>
    </row>
    <row r="20" spans="1:7" x14ac:dyDescent="0.35">
      <c r="A20">
        <f t="shared" si="0"/>
        <v>19</v>
      </c>
      <c r="B20" s="1">
        <v>455</v>
      </c>
      <c r="C20" s="5"/>
    </row>
    <row r="21" spans="1:7" x14ac:dyDescent="0.35">
      <c r="A21">
        <f t="shared" si="0"/>
        <v>20</v>
      </c>
      <c r="B21" s="1">
        <v>455</v>
      </c>
      <c r="C21" s="5"/>
    </row>
    <row r="22" spans="1:7" x14ac:dyDescent="0.35">
      <c r="A22">
        <f t="shared" si="0"/>
        <v>21</v>
      </c>
      <c r="B22" s="1">
        <v>455</v>
      </c>
      <c r="C22" s="5"/>
    </row>
    <row r="23" spans="1:7" x14ac:dyDescent="0.35">
      <c r="A23" s="5">
        <f t="shared" si="0"/>
        <v>22</v>
      </c>
      <c r="B23" s="1">
        <v>455</v>
      </c>
      <c r="C23" s="5"/>
    </row>
    <row r="24" spans="1:7" x14ac:dyDescent="0.35">
      <c r="A24" s="5">
        <f t="shared" si="0"/>
        <v>23</v>
      </c>
      <c r="B24" s="1">
        <v>455</v>
      </c>
      <c r="C24" s="5"/>
    </row>
    <row r="25" spans="1:7" x14ac:dyDescent="0.35">
      <c r="A25" s="5">
        <f t="shared" si="0"/>
        <v>24</v>
      </c>
      <c r="B25" s="1">
        <v>455</v>
      </c>
      <c r="C25" s="5"/>
    </row>
    <row r="26" spans="1:7" x14ac:dyDescent="0.35">
      <c r="A26" s="5">
        <f t="shared" si="0"/>
        <v>25</v>
      </c>
      <c r="B26" s="1">
        <v>455</v>
      </c>
      <c r="C26" s="5"/>
    </row>
    <row r="27" spans="1:7" x14ac:dyDescent="0.35">
      <c r="A27" s="5">
        <f t="shared" si="0"/>
        <v>26</v>
      </c>
      <c r="B27" s="1">
        <v>455</v>
      </c>
    </row>
    <row r="28" spans="1:7" x14ac:dyDescent="0.35">
      <c r="A28" s="5">
        <f t="shared" si="0"/>
        <v>27</v>
      </c>
      <c r="B28" s="1">
        <v>455</v>
      </c>
    </row>
    <row r="29" spans="1:7" x14ac:dyDescent="0.35">
      <c r="A29" s="5">
        <f t="shared" si="0"/>
        <v>28</v>
      </c>
      <c r="B29" s="1">
        <v>455</v>
      </c>
      <c r="G29" s="9"/>
    </row>
    <row r="30" spans="1:7" x14ac:dyDescent="0.35">
      <c r="A30" s="5">
        <f t="shared" si="0"/>
        <v>29</v>
      </c>
      <c r="B30" s="1">
        <v>455</v>
      </c>
      <c r="E30" s="10"/>
      <c r="G30" s="2"/>
    </row>
    <row r="31" spans="1:7" x14ac:dyDescent="0.35">
      <c r="A31" s="5">
        <f t="shared" si="0"/>
        <v>30</v>
      </c>
      <c r="B31" s="1">
        <v>455</v>
      </c>
      <c r="G31" s="2"/>
    </row>
    <row r="32" spans="1:7" x14ac:dyDescent="0.35">
      <c r="A32" s="5">
        <f t="shared" si="0"/>
        <v>31</v>
      </c>
      <c r="B32" s="1">
        <v>455</v>
      </c>
    </row>
    <row r="33" spans="1:11" x14ac:dyDescent="0.35">
      <c r="A33" s="5">
        <f t="shared" si="0"/>
        <v>32</v>
      </c>
      <c r="B33" s="1">
        <v>455</v>
      </c>
    </row>
    <row r="34" spans="1:11" x14ac:dyDescent="0.35">
      <c r="A34" s="5">
        <f t="shared" si="0"/>
        <v>33</v>
      </c>
      <c r="B34" s="1">
        <v>390</v>
      </c>
    </row>
    <row r="35" spans="1:11" x14ac:dyDescent="0.35">
      <c r="A35" s="5">
        <f t="shared" si="0"/>
        <v>34</v>
      </c>
      <c r="B35" s="1">
        <v>390</v>
      </c>
    </row>
    <row r="36" spans="1:11" x14ac:dyDescent="0.35">
      <c r="A36" s="5">
        <f t="shared" si="0"/>
        <v>35</v>
      </c>
      <c r="B36" s="1">
        <v>455</v>
      </c>
    </row>
    <row r="37" spans="1:11" x14ac:dyDescent="0.35">
      <c r="A37" s="5">
        <f t="shared" si="0"/>
        <v>36</v>
      </c>
      <c r="B37" s="1">
        <v>546</v>
      </c>
    </row>
    <row r="38" spans="1:11" x14ac:dyDescent="0.35">
      <c r="A38" s="5">
        <f t="shared" si="0"/>
        <v>37</v>
      </c>
      <c r="B38" s="1">
        <v>546</v>
      </c>
    </row>
    <row r="39" spans="1:11" x14ac:dyDescent="0.35">
      <c r="A39" s="5">
        <f t="shared" si="0"/>
        <v>38</v>
      </c>
      <c r="B39" s="1">
        <v>390</v>
      </c>
      <c r="K39" s="2"/>
    </row>
    <row r="40" spans="1:11" x14ac:dyDescent="0.35">
      <c r="A40" s="5">
        <f t="shared" si="0"/>
        <v>39</v>
      </c>
      <c r="B40" s="1">
        <v>546</v>
      </c>
    </row>
    <row r="41" spans="1:11" x14ac:dyDescent="0.35">
      <c r="A41" s="5">
        <f t="shared" si="0"/>
        <v>40</v>
      </c>
      <c r="B41" s="1">
        <v>546</v>
      </c>
    </row>
    <row r="42" spans="1:11" x14ac:dyDescent="0.35">
      <c r="A42" s="5">
        <f t="shared" si="0"/>
        <v>41</v>
      </c>
      <c r="B42" s="1">
        <v>546</v>
      </c>
    </row>
    <row r="43" spans="1:11" x14ac:dyDescent="0.35">
      <c r="A43" s="5">
        <f t="shared" si="0"/>
        <v>42</v>
      </c>
      <c r="B43" s="1">
        <v>546</v>
      </c>
    </row>
    <row r="44" spans="1:11" x14ac:dyDescent="0.35">
      <c r="A44" s="5">
        <f t="shared" si="0"/>
        <v>43</v>
      </c>
      <c r="B44" s="1">
        <v>546</v>
      </c>
    </row>
    <row r="45" spans="1:11" x14ac:dyDescent="0.35">
      <c r="A45" s="5">
        <f t="shared" si="0"/>
        <v>44</v>
      </c>
      <c r="B45" s="1"/>
    </row>
    <row r="46" spans="1:11" x14ac:dyDescent="0.35">
      <c r="A46" s="5">
        <f t="shared" si="0"/>
        <v>45</v>
      </c>
      <c r="B46" s="1"/>
    </row>
    <row r="47" spans="1:11" x14ac:dyDescent="0.35">
      <c r="A47" s="5">
        <f t="shared" si="0"/>
        <v>46</v>
      </c>
      <c r="B47" s="1"/>
    </row>
    <row r="48" spans="1:11" x14ac:dyDescent="0.35">
      <c r="A48" s="5">
        <f t="shared" si="0"/>
        <v>47</v>
      </c>
      <c r="B48" s="1"/>
    </row>
    <row r="49" spans="1:4" x14ac:dyDescent="0.35">
      <c r="A49" s="5">
        <f t="shared" si="0"/>
        <v>48</v>
      </c>
      <c r="B49" s="1"/>
    </row>
    <row r="50" spans="1:4" x14ac:dyDescent="0.35">
      <c r="D50">
        <f>SUM(D2:D49)</f>
        <v>0</v>
      </c>
    </row>
    <row r="51" spans="1:4" x14ac:dyDescent="0.35">
      <c r="B51" s="2">
        <f>SUM(B2:B50)</f>
        <v>18967</v>
      </c>
      <c r="C51" s="2">
        <f>B51*2</f>
        <v>37934</v>
      </c>
    </row>
    <row r="53" spans="1:4" x14ac:dyDescent="0.35">
      <c r="C53" s="2">
        <f>C51</f>
        <v>37934</v>
      </c>
    </row>
    <row r="54" spans="1:4" x14ac:dyDescent="0.35">
      <c r="C54">
        <v>16465</v>
      </c>
    </row>
    <row r="55" spans="1:4" x14ac:dyDescent="0.35">
      <c r="C55">
        <f>C53-C54</f>
        <v>21469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C6F8-E9FE-4672-81DE-3712305DF808}">
  <sheetPr codeName="Hoja2"/>
  <dimension ref="A2:M51"/>
  <sheetViews>
    <sheetView topLeftCell="A41" workbookViewId="0">
      <selection activeCell="F58" sqref="F58"/>
    </sheetView>
  </sheetViews>
  <sheetFormatPr baseColWidth="10" defaultRowHeight="14.5" x14ac:dyDescent="0.35"/>
  <sheetData>
    <row r="2" spans="1:2" x14ac:dyDescent="0.35">
      <c r="A2">
        <v>1</v>
      </c>
      <c r="B2" s="1">
        <v>390</v>
      </c>
    </row>
    <row r="3" spans="1:2" x14ac:dyDescent="0.35">
      <c r="A3">
        <f>A2+1</f>
        <v>2</v>
      </c>
      <c r="B3" s="1">
        <v>455</v>
      </c>
    </row>
    <row r="4" spans="1:2" x14ac:dyDescent="0.35">
      <c r="A4">
        <f t="shared" ref="A4:A49" si="0">A3+1</f>
        <v>3</v>
      </c>
      <c r="B4" s="1">
        <v>455</v>
      </c>
    </row>
    <row r="5" spans="1:2" x14ac:dyDescent="0.35">
      <c r="A5">
        <f t="shared" si="0"/>
        <v>4</v>
      </c>
      <c r="B5" s="1">
        <v>455</v>
      </c>
    </row>
    <row r="6" spans="1:2" x14ac:dyDescent="0.35">
      <c r="A6">
        <f t="shared" si="0"/>
        <v>5</v>
      </c>
      <c r="B6" s="1">
        <v>455</v>
      </c>
    </row>
    <row r="7" spans="1:2" x14ac:dyDescent="0.35">
      <c r="A7">
        <f t="shared" si="0"/>
        <v>6</v>
      </c>
      <c r="B7" s="1">
        <v>455</v>
      </c>
    </row>
    <row r="8" spans="1:2" x14ac:dyDescent="0.35">
      <c r="A8">
        <f t="shared" si="0"/>
        <v>7</v>
      </c>
      <c r="B8" s="1">
        <v>455</v>
      </c>
    </row>
    <row r="9" spans="1:2" x14ac:dyDescent="0.35">
      <c r="A9">
        <f t="shared" si="0"/>
        <v>8</v>
      </c>
      <c r="B9" s="1">
        <v>455</v>
      </c>
    </row>
    <row r="10" spans="1:2" x14ac:dyDescent="0.35">
      <c r="A10">
        <f t="shared" si="0"/>
        <v>9</v>
      </c>
      <c r="B10" s="1">
        <v>455</v>
      </c>
    </row>
    <row r="11" spans="1:2" x14ac:dyDescent="0.35">
      <c r="A11">
        <f t="shared" si="0"/>
        <v>10</v>
      </c>
      <c r="B11" s="1">
        <v>455</v>
      </c>
    </row>
    <row r="12" spans="1:2" x14ac:dyDescent="0.35">
      <c r="A12">
        <f t="shared" si="0"/>
        <v>11</v>
      </c>
      <c r="B12" s="1">
        <v>455</v>
      </c>
    </row>
    <row r="13" spans="1:2" x14ac:dyDescent="0.35">
      <c r="A13">
        <f t="shared" si="0"/>
        <v>12</v>
      </c>
      <c r="B13" s="1">
        <v>455</v>
      </c>
    </row>
    <row r="14" spans="1:2" x14ac:dyDescent="0.35">
      <c r="A14">
        <f t="shared" si="0"/>
        <v>13</v>
      </c>
      <c r="B14" s="1">
        <v>455</v>
      </c>
    </row>
    <row r="15" spans="1:2" x14ac:dyDescent="0.35">
      <c r="A15">
        <f t="shared" si="0"/>
        <v>14</v>
      </c>
      <c r="B15" s="1">
        <v>455</v>
      </c>
    </row>
    <row r="16" spans="1:2" x14ac:dyDescent="0.35">
      <c r="A16">
        <f t="shared" si="0"/>
        <v>15</v>
      </c>
      <c r="B16" s="1">
        <v>455</v>
      </c>
    </row>
    <row r="17" spans="1:7" x14ac:dyDescent="0.35">
      <c r="A17">
        <f t="shared" si="0"/>
        <v>16</v>
      </c>
      <c r="B17" s="1">
        <v>455</v>
      </c>
      <c r="C17" s="3">
        <v>200</v>
      </c>
      <c r="D17" t="s">
        <v>0</v>
      </c>
    </row>
    <row r="18" spans="1:7" x14ac:dyDescent="0.35">
      <c r="A18">
        <f t="shared" si="0"/>
        <v>17</v>
      </c>
      <c r="B18" s="1">
        <v>455</v>
      </c>
      <c r="C18" s="3">
        <v>200</v>
      </c>
    </row>
    <row r="19" spans="1:7" x14ac:dyDescent="0.35">
      <c r="A19">
        <f t="shared" si="0"/>
        <v>18</v>
      </c>
      <c r="B19" s="1">
        <v>455</v>
      </c>
      <c r="C19" s="3">
        <v>200</v>
      </c>
    </row>
    <row r="20" spans="1:7" x14ac:dyDescent="0.35">
      <c r="A20">
        <f t="shared" si="0"/>
        <v>19</v>
      </c>
      <c r="B20" s="1">
        <v>455</v>
      </c>
      <c r="C20" s="3">
        <v>200</v>
      </c>
    </row>
    <row r="21" spans="1:7" x14ac:dyDescent="0.35">
      <c r="A21">
        <f t="shared" si="0"/>
        <v>20</v>
      </c>
      <c r="B21" s="1">
        <v>455</v>
      </c>
      <c r="C21" s="3">
        <v>200</v>
      </c>
    </row>
    <row r="22" spans="1:7" x14ac:dyDescent="0.35">
      <c r="A22">
        <f t="shared" si="0"/>
        <v>21</v>
      </c>
      <c r="B22" s="1">
        <v>455</v>
      </c>
      <c r="C22" s="3">
        <v>200</v>
      </c>
    </row>
    <row r="23" spans="1:7" x14ac:dyDescent="0.35">
      <c r="A23" s="5">
        <f t="shared" si="0"/>
        <v>22</v>
      </c>
      <c r="B23" s="1">
        <v>455</v>
      </c>
      <c r="C23" s="3">
        <v>200</v>
      </c>
    </row>
    <row r="24" spans="1:7" x14ac:dyDescent="0.35">
      <c r="A24" s="5">
        <f t="shared" si="0"/>
        <v>23</v>
      </c>
      <c r="B24" s="1">
        <v>455</v>
      </c>
      <c r="C24" s="3">
        <v>200</v>
      </c>
    </row>
    <row r="25" spans="1:7" x14ac:dyDescent="0.35">
      <c r="A25" s="4">
        <f t="shared" si="0"/>
        <v>24</v>
      </c>
      <c r="B25" s="1">
        <v>455</v>
      </c>
      <c r="C25" s="3">
        <v>200</v>
      </c>
      <c r="D25" t="s">
        <v>1</v>
      </c>
    </row>
    <row r="26" spans="1:7" x14ac:dyDescent="0.35">
      <c r="A26" s="4">
        <f t="shared" si="0"/>
        <v>25</v>
      </c>
      <c r="B26" s="1">
        <v>455</v>
      </c>
      <c r="C26" s="6"/>
    </row>
    <row r="27" spans="1:7" x14ac:dyDescent="0.35">
      <c r="A27" s="6">
        <f t="shared" si="0"/>
        <v>26</v>
      </c>
      <c r="B27" s="1">
        <v>455</v>
      </c>
    </row>
    <row r="28" spans="1:7" x14ac:dyDescent="0.35">
      <c r="A28" s="7">
        <f t="shared" si="0"/>
        <v>27</v>
      </c>
      <c r="B28" s="1">
        <v>455</v>
      </c>
      <c r="D28">
        <v>3670.4</v>
      </c>
    </row>
    <row r="29" spans="1:7" x14ac:dyDescent="0.35">
      <c r="A29">
        <f t="shared" si="0"/>
        <v>28</v>
      </c>
      <c r="B29" s="1">
        <v>455</v>
      </c>
      <c r="F29" t="s">
        <v>2</v>
      </c>
      <c r="G29" s="9">
        <v>15000</v>
      </c>
    </row>
    <row r="30" spans="1:7" x14ac:dyDescent="0.35">
      <c r="A30">
        <f t="shared" si="0"/>
        <v>29</v>
      </c>
      <c r="B30" s="1">
        <v>455</v>
      </c>
      <c r="D30" t="s">
        <v>3</v>
      </c>
      <c r="E30" s="10">
        <v>3000</v>
      </c>
      <c r="G30" s="2">
        <f>G29-E30</f>
        <v>12000</v>
      </c>
    </row>
    <row r="31" spans="1:7" x14ac:dyDescent="0.35">
      <c r="A31" s="6">
        <f t="shared" si="0"/>
        <v>30</v>
      </c>
      <c r="B31" s="1">
        <v>455</v>
      </c>
      <c r="D31">
        <v>4000</v>
      </c>
      <c r="G31" s="2">
        <f>G30-E33</f>
        <v>12000</v>
      </c>
    </row>
    <row r="32" spans="1:7" x14ac:dyDescent="0.35">
      <c r="A32">
        <f t="shared" si="0"/>
        <v>31</v>
      </c>
      <c r="B32" s="1">
        <v>455</v>
      </c>
    </row>
    <row r="33" spans="1:13" x14ac:dyDescent="0.35">
      <c r="A33" s="8">
        <f t="shared" si="0"/>
        <v>32</v>
      </c>
      <c r="B33" s="1">
        <v>455</v>
      </c>
      <c r="D33">
        <v>3600</v>
      </c>
    </row>
    <row r="34" spans="1:13" x14ac:dyDescent="0.35">
      <c r="A34">
        <f t="shared" si="0"/>
        <v>33</v>
      </c>
      <c r="B34" s="1">
        <v>455</v>
      </c>
      <c r="I34" t="s">
        <v>4</v>
      </c>
    </row>
    <row r="35" spans="1:13" x14ac:dyDescent="0.35">
      <c r="A35" s="5">
        <f t="shared" si="0"/>
        <v>34</v>
      </c>
      <c r="B35" s="1">
        <v>390</v>
      </c>
      <c r="I35">
        <v>6500</v>
      </c>
    </row>
    <row r="36" spans="1:13" x14ac:dyDescent="0.35">
      <c r="A36" s="6">
        <f t="shared" si="0"/>
        <v>35</v>
      </c>
      <c r="B36" s="1">
        <v>455</v>
      </c>
      <c r="D36">
        <v>4000</v>
      </c>
      <c r="I36">
        <v>1625</v>
      </c>
    </row>
    <row r="37" spans="1:13" x14ac:dyDescent="0.35">
      <c r="A37" s="8">
        <f t="shared" si="0"/>
        <v>36</v>
      </c>
      <c r="B37" s="1">
        <v>455</v>
      </c>
      <c r="D37">
        <v>3600</v>
      </c>
      <c r="I37">
        <f>SUM(I35:I36)</f>
        <v>8125</v>
      </c>
    </row>
    <row r="38" spans="1:13" x14ac:dyDescent="0.35">
      <c r="A38">
        <f t="shared" si="0"/>
        <v>37</v>
      </c>
      <c r="B38" s="1">
        <v>390</v>
      </c>
      <c r="K38">
        <v>31720</v>
      </c>
    </row>
    <row r="39" spans="1:13" x14ac:dyDescent="0.35">
      <c r="A39">
        <f t="shared" si="0"/>
        <v>38</v>
      </c>
      <c r="B39" s="1"/>
      <c r="K39" s="2">
        <f>K38-G31</f>
        <v>19720</v>
      </c>
      <c r="M39">
        <v>18000</v>
      </c>
    </row>
    <row r="40" spans="1:13" x14ac:dyDescent="0.35">
      <c r="A40" s="6">
        <f t="shared" si="0"/>
        <v>39</v>
      </c>
      <c r="B40" s="1"/>
      <c r="D40">
        <v>4000</v>
      </c>
      <c r="K40">
        <v>17000</v>
      </c>
      <c r="M40">
        <v>12000</v>
      </c>
    </row>
    <row r="41" spans="1:13" x14ac:dyDescent="0.35">
      <c r="A41" s="8">
        <f t="shared" si="0"/>
        <v>40</v>
      </c>
      <c r="B41" s="1"/>
      <c r="D41">
        <v>3600</v>
      </c>
      <c r="M41">
        <f>SUM(M39:M40)</f>
        <v>30000</v>
      </c>
    </row>
    <row r="42" spans="1:13" x14ac:dyDescent="0.35">
      <c r="A42">
        <f t="shared" si="0"/>
        <v>41</v>
      </c>
      <c r="B42" s="1"/>
    </row>
    <row r="43" spans="1:13" x14ac:dyDescent="0.35">
      <c r="A43">
        <f t="shared" si="0"/>
        <v>42</v>
      </c>
      <c r="B43" s="1"/>
    </row>
    <row r="44" spans="1:13" x14ac:dyDescent="0.35">
      <c r="A44" s="6">
        <f t="shared" si="0"/>
        <v>43</v>
      </c>
      <c r="B44" s="1"/>
      <c r="D44">
        <v>4000</v>
      </c>
    </row>
    <row r="45" spans="1:13" x14ac:dyDescent="0.35">
      <c r="A45">
        <f t="shared" si="0"/>
        <v>44</v>
      </c>
      <c r="B45" s="1"/>
      <c r="D45">
        <v>3600</v>
      </c>
    </row>
    <row r="46" spans="1:13" x14ac:dyDescent="0.35">
      <c r="A46" s="8">
        <f t="shared" si="0"/>
        <v>45</v>
      </c>
      <c r="B46" s="1"/>
    </row>
    <row r="47" spans="1:13" x14ac:dyDescent="0.35">
      <c r="A47">
        <f t="shared" si="0"/>
        <v>46</v>
      </c>
      <c r="B47" s="1"/>
    </row>
    <row r="48" spans="1:13" x14ac:dyDescent="0.35">
      <c r="A48">
        <f t="shared" si="0"/>
        <v>47</v>
      </c>
      <c r="B48" s="1"/>
    </row>
    <row r="49" spans="1:4" x14ac:dyDescent="0.35">
      <c r="A49">
        <f t="shared" si="0"/>
        <v>48</v>
      </c>
      <c r="B49" s="1"/>
    </row>
    <row r="50" spans="1:4" x14ac:dyDescent="0.35">
      <c r="D50">
        <f>SUM(D26:D49)</f>
        <v>34070.400000000001</v>
      </c>
    </row>
    <row r="51" spans="1:4" x14ac:dyDescent="0.35">
      <c r="B51" s="2">
        <f>SUM(B2:B50)</f>
        <v>16640</v>
      </c>
      <c r="C51" s="2">
        <f>B51*2</f>
        <v>33280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F7DB-BE4D-40E7-BC6B-280BF5974563}">
  <sheetPr codeName="Hoja3"/>
  <dimension ref="A2:D51"/>
  <sheetViews>
    <sheetView workbookViewId="0">
      <selection activeCell="F1" sqref="F1"/>
    </sheetView>
  </sheetViews>
  <sheetFormatPr baseColWidth="10" defaultRowHeight="14.5" x14ac:dyDescent="0.35"/>
  <sheetData>
    <row r="2" spans="1:2" x14ac:dyDescent="0.35">
      <c r="A2">
        <v>1</v>
      </c>
      <c r="B2" s="1">
        <v>102.18</v>
      </c>
    </row>
    <row r="3" spans="1:2" x14ac:dyDescent="0.35">
      <c r="A3">
        <f>A2+1</f>
        <v>2</v>
      </c>
      <c r="B3" s="1">
        <v>238.42</v>
      </c>
    </row>
    <row r="4" spans="1:2" x14ac:dyDescent="0.35">
      <c r="A4">
        <f t="shared" ref="A4:A46" si="0">A3+1</f>
        <v>3</v>
      </c>
      <c r="B4" s="1">
        <v>238.42</v>
      </c>
    </row>
    <row r="5" spans="1:2" x14ac:dyDescent="0.35">
      <c r="A5">
        <f t="shared" si="0"/>
        <v>4</v>
      </c>
      <c r="B5" s="1">
        <v>238.42</v>
      </c>
    </row>
    <row r="6" spans="1:2" x14ac:dyDescent="0.35">
      <c r="A6">
        <f t="shared" si="0"/>
        <v>5</v>
      </c>
      <c r="B6" s="1">
        <v>238.42</v>
      </c>
    </row>
    <row r="7" spans="1:2" x14ac:dyDescent="0.35">
      <c r="A7">
        <f t="shared" si="0"/>
        <v>6</v>
      </c>
      <c r="B7" s="1">
        <v>238.42</v>
      </c>
    </row>
    <row r="8" spans="1:2" x14ac:dyDescent="0.35">
      <c r="A8">
        <f t="shared" si="0"/>
        <v>7</v>
      </c>
      <c r="B8" s="1">
        <v>265.45999999999998</v>
      </c>
    </row>
    <row r="9" spans="1:2" x14ac:dyDescent="0.35">
      <c r="A9">
        <f t="shared" si="0"/>
        <v>8</v>
      </c>
      <c r="B9" s="1">
        <v>265.45999999999998</v>
      </c>
    </row>
    <row r="10" spans="1:2" x14ac:dyDescent="0.35">
      <c r="A10">
        <f t="shared" si="0"/>
        <v>9</v>
      </c>
      <c r="B10" s="1">
        <v>265.45999999999998</v>
      </c>
    </row>
    <row r="11" spans="1:2" x14ac:dyDescent="0.35">
      <c r="A11">
        <f t="shared" si="0"/>
        <v>10</v>
      </c>
      <c r="B11" s="1">
        <v>265.45999999999998</v>
      </c>
    </row>
    <row r="12" spans="1:2" x14ac:dyDescent="0.35">
      <c r="A12">
        <f t="shared" si="0"/>
        <v>11</v>
      </c>
      <c r="B12" s="1">
        <v>265.45999999999998</v>
      </c>
    </row>
    <row r="13" spans="1:2" x14ac:dyDescent="0.35">
      <c r="A13">
        <f t="shared" si="0"/>
        <v>12</v>
      </c>
      <c r="B13" s="1">
        <v>265.45999999999998</v>
      </c>
    </row>
    <row r="14" spans="1:2" x14ac:dyDescent="0.35">
      <c r="A14">
        <f t="shared" si="0"/>
        <v>13</v>
      </c>
      <c r="B14" s="1">
        <v>265.45999999999998</v>
      </c>
    </row>
    <row r="15" spans="1:2" x14ac:dyDescent="0.35">
      <c r="A15">
        <f t="shared" si="0"/>
        <v>14</v>
      </c>
      <c r="B15" s="1">
        <v>176.97</v>
      </c>
    </row>
    <row r="16" spans="1:2" x14ac:dyDescent="0.35">
      <c r="A16">
        <f t="shared" si="0"/>
        <v>15</v>
      </c>
      <c r="B16" s="1">
        <v>221.21</v>
      </c>
    </row>
    <row r="17" spans="1:2" x14ac:dyDescent="0.35">
      <c r="A17">
        <f t="shared" si="0"/>
        <v>16</v>
      </c>
      <c r="B17" s="1">
        <v>265.45999999999998</v>
      </c>
    </row>
    <row r="18" spans="1:2" x14ac:dyDescent="0.35">
      <c r="A18">
        <f t="shared" si="0"/>
        <v>17</v>
      </c>
      <c r="B18" s="1">
        <v>265.45999999999998</v>
      </c>
    </row>
    <row r="19" spans="1:2" x14ac:dyDescent="0.35">
      <c r="A19">
        <f t="shared" si="0"/>
        <v>18</v>
      </c>
      <c r="B19" s="1">
        <v>265.45999999999998</v>
      </c>
    </row>
    <row r="20" spans="1:2" x14ac:dyDescent="0.35">
      <c r="A20">
        <f t="shared" si="0"/>
        <v>19</v>
      </c>
      <c r="B20" s="1">
        <v>265.45999999999998</v>
      </c>
    </row>
    <row r="21" spans="1:2" x14ac:dyDescent="0.35">
      <c r="A21">
        <f t="shared" si="0"/>
        <v>20</v>
      </c>
      <c r="B21" s="1">
        <v>265.45999999999998</v>
      </c>
    </row>
    <row r="22" spans="1:2" x14ac:dyDescent="0.35">
      <c r="A22">
        <f t="shared" si="0"/>
        <v>21</v>
      </c>
      <c r="B22" s="1">
        <v>189.61</v>
      </c>
    </row>
    <row r="23" spans="1:2" x14ac:dyDescent="0.35">
      <c r="A23">
        <f t="shared" si="0"/>
        <v>22</v>
      </c>
      <c r="B23" s="1">
        <v>265.45999999999998</v>
      </c>
    </row>
    <row r="24" spans="1:2" x14ac:dyDescent="0.35">
      <c r="A24">
        <f t="shared" si="0"/>
        <v>23</v>
      </c>
      <c r="B24" s="1">
        <v>265.45999999999998</v>
      </c>
    </row>
    <row r="25" spans="1:2" x14ac:dyDescent="0.35">
      <c r="A25">
        <f t="shared" si="0"/>
        <v>24</v>
      </c>
      <c r="B25" s="1">
        <v>265.45999999999998</v>
      </c>
    </row>
    <row r="26" spans="1:2" x14ac:dyDescent="0.35">
      <c r="A26">
        <f t="shared" si="0"/>
        <v>25</v>
      </c>
      <c r="B26" s="1">
        <v>265.45999999999998</v>
      </c>
    </row>
    <row r="27" spans="1:2" x14ac:dyDescent="0.35">
      <c r="A27">
        <f t="shared" si="0"/>
        <v>26</v>
      </c>
      <c r="B27" s="1">
        <v>265.45999999999998</v>
      </c>
    </row>
    <row r="28" spans="1:2" x14ac:dyDescent="0.35">
      <c r="A28">
        <f t="shared" si="0"/>
        <v>27</v>
      </c>
      <c r="B28" s="1">
        <v>265.45999999999998</v>
      </c>
    </row>
    <row r="29" spans="1:2" x14ac:dyDescent="0.35">
      <c r="A29">
        <f t="shared" si="0"/>
        <v>28</v>
      </c>
      <c r="B29" s="1">
        <v>265.45999999999998</v>
      </c>
    </row>
    <row r="30" spans="1:2" x14ac:dyDescent="0.35">
      <c r="A30">
        <f t="shared" si="0"/>
        <v>29</v>
      </c>
      <c r="B30" s="1">
        <v>265.45999999999998</v>
      </c>
    </row>
    <row r="31" spans="1:2" x14ac:dyDescent="0.35">
      <c r="A31">
        <f t="shared" si="0"/>
        <v>30</v>
      </c>
      <c r="B31" s="1">
        <v>265.45999999999998</v>
      </c>
    </row>
    <row r="32" spans="1:2" x14ac:dyDescent="0.35">
      <c r="A32">
        <f t="shared" si="0"/>
        <v>31</v>
      </c>
      <c r="B32" s="1">
        <v>265.45999999999998</v>
      </c>
    </row>
    <row r="33" spans="1:2" x14ac:dyDescent="0.35">
      <c r="A33">
        <f t="shared" si="0"/>
        <v>32</v>
      </c>
      <c r="B33" s="1">
        <v>265.45999999999998</v>
      </c>
    </row>
    <row r="34" spans="1:2" x14ac:dyDescent="0.35">
      <c r="A34">
        <f t="shared" si="0"/>
        <v>33</v>
      </c>
      <c r="B34" s="1">
        <v>265.45999999999998</v>
      </c>
    </row>
    <row r="35" spans="1:2" x14ac:dyDescent="0.35">
      <c r="A35">
        <f t="shared" si="0"/>
        <v>34</v>
      </c>
      <c r="B35" s="1">
        <v>189</v>
      </c>
    </row>
    <row r="36" spans="1:2" x14ac:dyDescent="0.35">
      <c r="A36">
        <f t="shared" si="0"/>
        <v>35</v>
      </c>
      <c r="B36" s="1">
        <v>37</v>
      </c>
    </row>
    <row r="37" spans="1:2" x14ac:dyDescent="0.35">
      <c r="A37">
        <f t="shared" si="0"/>
        <v>36</v>
      </c>
      <c r="B37" s="1">
        <v>265.45999999999998</v>
      </c>
    </row>
    <row r="38" spans="1:2" x14ac:dyDescent="0.35">
      <c r="A38">
        <f t="shared" si="0"/>
        <v>37</v>
      </c>
    </row>
    <row r="39" spans="1:2" x14ac:dyDescent="0.35">
      <c r="A39">
        <f t="shared" si="0"/>
        <v>38</v>
      </c>
    </row>
    <row r="40" spans="1:2" x14ac:dyDescent="0.35">
      <c r="A40">
        <f t="shared" si="0"/>
        <v>39</v>
      </c>
    </row>
    <row r="41" spans="1:2" x14ac:dyDescent="0.35">
      <c r="A41">
        <f t="shared" si="0"/>
        <v>40</v>
      </c>
    </row>
    <row r="42" spans="1:2" x14ac:dyDescent="0.35">
      <c r="A42">
        <f t="shared" si="0"/>
        <v>41</v>
      </c>
    </row>
    <row r="43" spans="1:2" x14ac:dyDescent="0.35">
      <c r="A43">
        <f t="shared" si="0"/>
        <v>42</v>
      </c>
    </row>
    <row r="44" spans="1:2" x14ac:dyDescent="0.35">
      <c r="A44">
        <f t="shared" si="0"/>
        <v>43</v>
      </c>
    </row>
    <row r="45" spans="1:2" x14ac:dyDescent="0.35">
      <c r="A45">
        <f t="shared" si="0"/>
        <v>44</v>
      </c>
    </row>
    <row r="46" spans="1:2" x14ac:dyDescent="0.35">
      <c r="A46">
        <f t="shared" si="0"/>
        <v>45</v>
      </c>
    </row>
    <row r="49" spans="2:4" x14ac:dyDescent="0.35">
      <c r="D49">
        <v>2</v>
      </c>
    </row>
    <row r="51" spans="2:4" x14ac:dyDescent="0.35">
      <c r="B51" s="2">
        <f>SUM(B2:B50)</f>
        <v>8744.5699999999979</v>
      </c>
      <c r="C51" s="2">
        <f>B51*2</f>
        <v>17489.139999999996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E9DE-6368-4C21-AD20-4E0C74441EC7}">
  <sheetPr codeName="Hoja4"/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52656</dc:creator>
  <cp:lastModifiedBy>BLANCA PINEDA</cp:lastModifiedBy>
  <dcterms:created xsi:type="dcterms:W3CDTF">2020-08-19T15:29:01Z</dcterms:created>
  <dcterms:modified xsi:type="dcterms:W3CDTF">2026-04-20T19:51:52Z</dcterms:modified>
</cp:coreProperties>
</file>